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60" windowWidth="22120" windowHeight="15160" tabRatio="896" activeTab="0"/>
  </bookViews>
  <sheets>
    <sheet name="BREDENE RANKING" sheetId="1" r:id="rId1"/>
    <sheet name="seed 32" sheetId="2" r:id="rId2"/>
    <sheet name="Procedure en criteria" sheetId="3" r:id="rId3"/>
    <sheet name="Single" sheetId="4" r:id="rId4"/>
    <sheet name="Rank after single" sheetId="5" r:id="rId5"/>
    <sheet name="Double" sheetId="6" r:id="rId6"/>
    <sheet name="WISSANT RANKING" sheetId="7" r:id="rId7"/>
    <sheet name="OVERALL RANKING" sheetId="8" r:id="rId8"/>
  </sheets>
  <definedNames>
    <definedName name="_xlnm.Print_Area" localSheetId="5">'Double'!$A$1:$S$41</definedName>
    <definedName name="_xlnm.Print_Area" localSheetId="7">'OVERALL RANKING'!$A$1:$F$34</definedName>
    <definedName name="_xlnm.Print_Area" localSheetId="2">'Procedure en criteria'!$A$1:$A$19</definedName>
    <definedName name="_xlnm.Print_Area" localSheetId="4">'Rank after single'!$A$1:$D$37</definedName>
    <definedName name="_xlnm.Print_Area" localSheetId="3">'Single'!$A$1:$S$48</definedName>
  </definedNames>
  <calcPr fullCalcOnLoad="1"/>
</workbook>
</file>

<file path=xl/sharedStrings.xml><?xml version="1.0" encoding="utf-8"?>
<sst xmlns="http://schemas.openxmlformats.org/spreadsheetml/2006/main" count="420" uniqueCount="218">
  <si>
    <t>Rk</t>
  </si>
  <si>
    <t xml:space="preserve"> </t>
  </si>
  <si>
    <t>Heat # 9A</t>
  </si>
  <si>
    <t>Heat # 9B</t>
  </si>
  <si>
    <t>W #10A</t>
  </si>
  <si>
    <t>W #10B</t>
  </si>
  <si>
    <t>Heat # 10 A</t>
  </si>
  <si>
    <t>W #15A</t>
  </si>
  <si>
    <t>W #15B</t>
  </si>
  <si>
    <t>Heat # 10 B</t>
  </si>
  <si>
    <t>Heat # 15A</t>
  </si>
  <si>
    <t>W #13A</t>
  </si>
  <si>
    <t>W #13B</t>
  </si>
  <si>
    <t>W #14A</t>
  </si>
  <si>
    <t>W #14B</t>
  </si>
  <si>
    <t>Heat # 15B</t>
  </si>
  <si>
    <t>Heat # 11 A</t>
  </si>
  <si>
    <t>L #15A</t>
  </si>
  <si>
    <t>L #15B</t>
  </si>
  <si>
    <t>Heat # 11 B</t>
  </si>
  <si>
    <t>Heat # 14A</t>
  </si>
  <si>
    <t>W #11A</t>
  </si>
  <si>
    <t>W #11B</t>
  </si>
  <si>
    <t>W #12A</t>
  </si>
  <si>
    <t>W #12B</t>
  </si>
  <si>
    <t>Heat # 14B</t>
  </si>
  <si>
    <t>Heat # 12 A</t>
  </si>
  <si>
    <t>Heat # 12 B</t>
  </si>
  <si>
    <t>Heat #18A</t>
  </si>
  <si>
    <t>Heat #22A</t>
  </si>
  <si>
    <t>W #18A</t>
  </si>
  <si>
    <t>L #12A</t>
  </si>
  <si>
    <t>Heat #26A</t>
  </si>
  <si>
    <t>Heat #28A</t>
  </si>
  <si>
    <t>W #22A</t>
  </si>
  <si>
    <t>W #26A</t>
  </si>
  <si>
    <t>Heat #18B</t>
  </si>
  <si>
    <t>Heat #22B</t>
  </si>
  <si>
    <t>W #22B</t>
  </si>
  <si>
    <t>L #14B</t>
  </si>
  <si>
    <t>Heat #19A</t>
  </si>
  <si>
    <t>Heat #23A</t>
  </si>
  <si>
    <t>W #23A</t>
  </si>
  <si>
    <t>W #26B</t>
  </si>
  <si>
    <t>L #11B</t>
  </si>
  <si>
    <t>W #23B</t>
  </si>
  <si>
    <t>L #14A</t>
  </si>
  <si>
    <t>W #19A</t>
  </si>
  <si>
    <t>Heat #26B</t>
  </si>
  <si>
    <t>Heat #28B</t>
  </si>
  <si>
    <t>L #11A</t>
  </si>
  <si>
    <t>Heat #30A</t>
  </si>
  <si>
    <t>W #19B</t>
  </si>
  <si>
    <t>W #28A</t>
  </si>
  <si>
    <t>Heat #19B</t>
  </si>
  <si>
    <t>Heat #23B</t>
  </si>
  <si>
    <t>W #28B</t>
  </si>
  <si>
    <t>Heat #20A</t>
  </si>
  <si>
    <t>Heat #24A</t>
  </si>
  <si>
    <t>W #29A</t>
  </si>
  <si>
    <t>L #10B</t>
  </si>
  <si>
    <t>W #29B</t>
  </si>
  <si>
    <t>W #20A</t>
  </si>
  <si>
    <t>Heat #30B</t>
  </si>
  <si>
    <t>L #10A</t>
  </si>
  <si>
    <t>Heat #27A</t>
  </si>
  <si>
    <t>Heat #29A</t>
  </si>
  <si>
    <t>W #20B</t>
  </si>
  <si>
    <t>W #24A</t>
  </si>
  <si>
    <t>W #27A</t>
  </si>
  <si>
    <t>W #30A</t>
  </si>
  <si>
    <t>Heat #24B</t>
  </si>
  <si>
    <t>W #24B</t>
  </si>
  <si>
    <t>L #13B</t>
  </si>
  <si>
    <t>Heat #25A</t>
  </si>
  <si>
    <t>W# 25A</t>
  </si>
  <si>
    <t>W #27B</t>
  </si>
  <si>
    <t>W #30B</t>
  </si>
  <si>
    <t>L #9B</t>
  </si>
  <si>
    <t>W #25B</t>
  </si>
  <si>
    <t>L #13A</t>
  </si>
  <si>
    <t>W #21A</t>
  </si>
  <si>
    <t>Heat #27B</t>
  </si>
  <si>
    <t>Heat #29B</t>
  </si>
  <si>
    <t>Heat #31B</t>
  </si>
  <si>
    <t>L #9A</t>
  </si>
  <si>
    <t>W #21B</t>
  </si>
  <si>
    <t>Heat #32</t>
  </si>
  <si>
    <t>Heat #21B</t>
  </si>
  <si>
    <t>Heat #25B</t>
  </si>
  <si>
    <t>W = Winners</t>
  </si>
  <si>
    <t>L = Loosers</t>
  </si>
  <si>
    <t>Heat #33</t>
  </si>
  <si>
    <t>L16</t>
  </si>
  <si>
    <t>Heat #34</t>
  </si>
  <si>
    <t>W33</t>
  </si>
  <si>
    <t>W16</t>
  </si>
  <si>
    <t>Heat #35</t>
  </si>
  <si>
    <t>W #7A</t>
  </si>
  <si>
    <t>W #7B</t>
  </si>
  <si>
    <t>W #5A</t>
  </si>
  <si>
    <t>W #5B</t>
  </si>
  <si>
    <t>W #6A</t>
  </si>
  <si>
    <t>W #6B</t>
  </si>
  <si>
    <t>W #17</t>
  </si>
  <si>
    <t>Rank</t>
  </si>
  <si>
    <t>Name</t>
  </si>
  <si>
    <t>Heat # 13A</t>
  </si>
  <si>
    <t>W #9A</t>
  </si>
  <si>
    <t>W #9B</t>
  </si>
  <si>
    <t>Heat # 13B</t>
  </si>
  <si>
    <t>Heat # 16 W Final</t>
  </si>
  <si>
    <t>Heat # 17 L Final</t>
  </si>
  <si>
    <t>Nationality</t>
  </si>
  <si>
    <t>Heat #1B</t>
  </si>
  <si>
    <t>Heat #1A</t>
  </si>
  <si>
    <t>Heat #2B</t>
  </si>
  <si>
    <t>Heat #2A</t>
  </si>
  <si>
    <t>Heat #3A</t>
  </si>
  <si>
    <t>Heat #3B</t>
  </si>
  <si>
    <t>Heat #4B</t>
  </si>
  <si>
    <t>Heat #4A</t>
  </si>
  <si>
    <t>W #1A</t>
  </si>
  <si>
    <t>W #1B</t>
  </si>
  <si>
    <t>W #2A</t>
  </si>
  <si>
    <t>W #2B</t>
  </si>
  <si>
    <t>W #3A</t>
  </si>
  <si>
    <t>W #3B</t>
  </si>
  <si>
    <t>W #4A</t>
  </si>
  <si>
    <t>W #4B</t>
  </si>
  <si>
    <t>Heat #5A</t>
  </si>
  <si>
    <t>Heat #5B</t>
  </si>
  <si>
    <t>Heat #6A</t>
  </si>
  <si>
    <t>Heat #6B</t>
  </si>
  <si>
    <t>Heat #7B</t>
  </si>
  <si>
    <t>Heat #7A</t>
  </si>
  <si>
    <t>Heat #8A</t>
  </si>
  <si>
    <t>Heat #8B</t>
  </si>
  <si>
    <t>W #8A</t>
  </si>
  <si>
    <t>W #8B</t>
  </si>
  <si>
    <t>Heat #31</t>
  </si>
  <si>
    <t>W #31</t>
  </si>
  <si>
    <t>L #17</t>
  </si>
  <si>
    <t>W #32</t>
  </si>
  <si>
    <t>W # 33</t>
  </si>
  <si>
    <t>Heat #36</t>
  </si>
  <si>
    <t>If L35 = W16</t>
  </si>
  <si>
    <t>Event name:</t>
  </si>
  <si>
    <t>Dates:</t>
  </si>
  <si>
    <t>Venue:</t>
  </si>
  <si>
    <t>after single elimination</t>
  </si>
  <si>
    <t>After double elimination</t>
  </si>
  <si>
    <t>BK wave 2013</t>
  </si>
  <si>
    <t>Jonas Handekyn</t>
  </si>
  <si>
    <t>Fabrice Devos</t>
  </si>
  <si>
    <t>Dieter Van Der Eycken</t>
  </si>
  <si>
    <t>Matthias Buytaert</t>
  </si>
  <si>
    <t>Xavier Royaux</t>
  </si>
  <si>
    <t>Maarten Gielen</t>
  </si>
  <si>
    <t>Pascal Somers</t>
  </si>
  <si>
    <t>Annelies Brak</t>
  </si>
  <si>
    <t>Maxim Der Buck</t>
  </si>
  <si>
    <t>Emiel Prové</t>
  </si>
  <si>
    <t>Nick De Raeymaeker</t>
  </si>
  <si>
    <t>Roeland De Rijcker</t>
  </si>
  <si>
    <t>R</t>
  </si>
  <si>
    <t>W</t>
  </si>
  <si>
    <t>B</t>
  </si>
  <si>
    <t>G</t>
  </si>
  <si>
    <t>Rood</t>
  </si>
  <si>
    <t>Wit</t>
  </si>
  <si>
    <t>Blauw</t>
  </si>
  <si>
    <t>Naam</t>
  </si>
  <si>
    <t>Bredene</t>
  </si>
  <si>
    <t>Wissant</t>
  </si>
  <si>
    <t>Totaal</t>
  </si>
  <si>
    <t>Olivier Pas</t>
  </si>
  <si>
    <t>Tom Scheirlinck</t>
  </si>
  <si>
    <t>Stijn De Pauw</t>
  </si>
  <si>
    <t>Boris Van Cauteren</t>
  </si>
  <si>
    <t>Olivier De Lange</t>
  </si>
  <si>
    <t>Maxim Gosseris</t>
  </si>
  <si>
    <t>Maarten Claeys</t>
  </si>
  <si>
    <t>Karel Martens</t>
  </si>
  <si>
    <t xml:space="preserve">Bkwave 2013 ranking </t>
  </si>
  <si>
    <t>26-27 oktober</t>
  </si>
  <si>
    <t>Groen</t>
  </si>
  <si>
    <t>L #12B</t>
  </si>
  <si>
    <t>Heat #20B</t>
  </si>
  <si>
    <t>Heat #21A</t>
  </si>
  <si>
    <t>BK wave 2013:</t>
  </si>
  <si>
    <t>Heatprocedure</t>
  </si>
  <si>
    <r>
      <t>10 min</t>
    </r>
    <r>
      <rPr>
        <sz val="26"/>
        <rFont val="Cambria"/>
        <family val="1"/>
      </rPr>
      <t xml:space="preserve"> heat time - </t>
    </r>
    <r>
      <rPr>
        <b/>
        <sz val="26"/>
        <rFont val="Cambria"/>
        <family val="1"/>
      </rPr>
      <t>2 min</t>
    </r>
    <r>
      <rPr>
        <sz val="26"/>
        <rFont val="Cambria"/>
        <family val="1"/>
      </rPr>
      <t xml:space="preserve"> transition time</t>
    </r>
  </si>
  <si>
    <t>Start Heat: Groene vlag omhoog + signaal</t>
  </si>
  <si>
    <t>1 min voor einde heat: Groene vlag omlaag</t>
  </si>
  <si>
    <t>Eind Heat: Rode vlag omhoog + signaal</t>
  </si>
  <si>
    <t>1 min voor start volgende heat: rode vlag omlaag</t>
  </si>
  <si>
    <t>Afbreken heat of/en uitstel wedstrijd: Rood/witte vlag omhoog+ signaal</t>
  </si>
  <si>
    <t>Jurycriteria</t>
  </si>
  <si>
    <t>Beste 2 waverides + beste 2 jumps</t>
  </si>
  <si>
    <t>Roeland De Rycker</t>
  </si>
  <si>
    <t>Annelies brak</t>
  </si>
  <si>
    <t>Wout Burman</t>
  </si>
  <si>
    <t>Pieter De Jonghe</t>
  </si>
  <si>
    <t>Nick De Wannemaeker</t>
  </si>
  <si>
    <t>Tim flexsol</t>
  </si>
  <si>
    <t>Michiel De Vogeleer</t>
  </si>
  <si>
    <t>Morgan van cleven</t>
  </si>
  <si>
    <t>Michael Nies</t>
  </si>
  <si>
    <t>Maxim De Buck</t>
  </si>
  <si>
    <t>Andreas breda</t>
  </si>
  <si>
    <t>Nicolas Degry</t>
  </si>
  <si>
    <t>Jess van kemzeke</t>
  </si>
  <si>
    <t>Katrien smits</t>
  </si>
  <si>
    <t>Andreas Breda</t>
  </si>
  <si>
    <t>Tim Flexsol</t>
  </si>
  <si>
    <t>Jess Van Kemzeke</t>
  </si>
  <si>
    <t>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</si>
</sst>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bs&quot;;\-#,##0\ &quot;bs&quot;"/>
    <numFmt numFmtId="195" formatCode="#,##0\ &quot;bs&quot;;[Red]\-#,##0\ &quot;bs&quot;"/>
    <numFmt numFmtId="196" formatCode="#,##0.00\ &quot;bs&quot;;\-#,##0.00\ &quot;bs&quot;"/>
    <numFmt numFmtId="197" formatCode="#,##0.00\ &quot;bs&quot;;[Red]\-#,##0.00\ &quot;bs&quot;"/>
    <numFmt numFmtId="198" formatCode="_-* #,##0\ &quot;bs&quot;_-;\-* #,##0\ &quot;bs&quot;_-;_-* &quot;-&quot;\ &quot;bs&quot;_-;_-@_-"/>
    <numFmt numFmtId="199" formatCode="_-* #,##0\ _b_s_-;\-* #,##0\ _b_s_-;_-* &quot;-&quot;\ _b_s_-;_-@_-"/>
    <numFmt numFmtId="200" formatCode="_-* #,##0.00\ &quot;bs&quot;_-;\-* #,##0.00\ &quot;bs&quot;_-;_-* &quot;-&quot;??\ &quot;bs&quot;_-;_-@_-"/>
    <numFmt numFmtId="201" formatCode="_-* #,##0.00\ _b_s_-;\-* #,##0.00\ _b_s_-;_-* &quot;-&quot;??\ _b_s_-;_-@_-"/>
    <numFmt numFmtId="202" formatCode="&quot;bs&quot;\ #,##0_);\(&quot;bs&quot;\ #,##0\)"/>
    <numFmt numFmtId="203" formatCode="&quot;bs&quot;\ #,##0_);[Red]\(&quot;bs&quot;\ #,##0\)"/>
    <numFmt numFmtId="204" formatCode="&quot;bs&quot;\ #,##0.00_);\(&quot;bs&quot;\ #,##0.00\)"/>
    <numFmt numFmtId="205" formatCode="&quot;bs&quot;\ #,##0.00_);[Red]\(&quot;bs&quot;\ #,##0.00\)"/>
    <numFmt numFmtId="206" formatCode="_(&quot;bs&quot;\ * #,##0_);_(&quot;bs&quot;\ * \(#,##0\);_(&quot;bs&quot;\ * &quot;-&quot;_);_(@_)"/>
    <numFmt numFmtId="207" formatCode="_(&quot;bs&quot;\ * #,##0.00_);_(&quot;bs&quot;\ * \(#,##0.00\);_(&quot;bs&quot;\ * &quot;-&quot;??_);_(@_)"/>
    <numFmt numFmtId="208" formatCode="&quot;bs&quot;#,##0;\-&quot;bs&quot;#,##0"/>
    <numFmt numFmtId="209" formatCode="&quot;bs&quot;#,##0;[Red]\-&quot;bs&quot;#,##0"/>
    <numFmt numFmtId="210" formatCode="&quot;bs&quot;#,##0.00;\-&quot;bs&quot;#,##0.00"/>
    <numFmt numFmtId="211" formatCode="&quot;bs&quot;#,##0.00;[Red]\-&quot;bs&quot;#,##0.00"/>
    <numFmt numFmtId="212" formatCode="_-&quot;bs&quot;* #,##0_-;\-&quot;bs&quot;* #,##0_-;_-&quot;bs&quot;* &quot;-&quot;_-;_-@_-"/>
    <numFmt numFmtId="213" formatCode="_-* #,##0_-;\-* #,##0_-;_-* &quot;-&quot;_-;_-@_-"/>
    <numFmt numFmtId="214" formatCode="_-&quot;bs&quot;* #,##0.00_-;\-&quot;bs&quot;* #,##0.00_-;_-&quot;bs&quot;* &quot;-&quot;??_-;_-@_-"/>
    <numFmt numFmtId="215" formatCode="_-* #,##0.00_-;\-* #,##0.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$&quot;#,##0.00"/>
    <numFmt numFmtId="221" formatCode="_ &quot;SFr.&quot;\ * #,##0_ ;_ &quot;SFr.&quot;\ * \-#,##0_ ;_ &quot;SFr.&quot;\ * &quot;-&quot;_ ;_ @_ "/>
    <numFmt numFmtId="222" formatCode="_ &quot;SFr.&quot;\ * #,##0.00_ ;_ &quot;SFr.&quot;\ * \-#,##0.00_ ;_ &quot;SFr.&quot;\ * &quot;-&quot;??_ ;_ @_ "/>
    <numFmt numFmtId="223" formatCode="&quot;Ja&quot;;&quot;Ja&quot;;&quot;Nee&quot;"/>
    <numFmt numFmtId="224" formatCode="&quot;Waar&quot;;&quot;Waar&quot;;&quot;Onwaar&quot;"/>
    <numFmt numFmtId="225" formatCode="&quot;Aan&quot;;&quot;Aan&quot;;&quot;Uit&quot;"/>
    <numFmt numFmtId="226" formatCode="[$€-2]\ #.##000_);[Red]\([$€-2]\ #.##000\)"/>
  </numFmts>
  <fonts count="6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6"/>
      <name val="Swis721 Cn BT"/>
      <family val="2"/>
    </font>
    <font>
      <b/>
      <sz val="16"/>
      <name val="Arial"/>
      <family val="2"/>
    </font>
    <font>
      <b/>
      <i/>
      <sz val="12"/>
      <name val="Arial"/>
      <family val="2"/>
    </font>
    <font>
      <u val="single"/>
      <sz val="9"/>
      <color indexed="12"/>
      <name val="Geneva"/>
      <family val="0"/>
    </font>
    <font>
      <b/>
      <sz val="20"/>
      <name val="Arial"/>
      <family val="2"/>
    </font>
    <font>
      <sz val="10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26"/>
      <name val="Cambria"/>
      <family val="1"/>
    </font>
    <font>
      <sz val="28"/>
      <name val="Cambria"/>
      <family val="1"/>
    </font>
    <font>
      <sz val="11"/>
      <name val="Cambria"/>
      <family val="1"/>
    </font>
    <font>
      <b/>
      <sz val="26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rgb="FFAAAAAA"/>
      </left>
      <right style="thin">
        <color rgb="FFAAAAAA"/>
      </right>
      <top style="dashed">
        <color rgb="FF000000"/>
      </top>
      <bottom style="dashed">
        <color rgb="FF000000"/>
      </bottom>
    </border>
    <border>
      <left>
        <color indexed="63"/>
      </left>
      <right style="thin">
        <color rgb="FFAAAAAA"/>
      </right>
      <top style="dashed">
        <color rgb="FF000000"/>
      </top>
      <bottom style="dashed">
        <color rgb="FF000000"/>
      </bottom>
    </border>
    <border>
      <left style="thin">
        <color rgb="FFAAAAAA"/>
      </left>
      <right style="thin">
        <color rgb="FFAAAAAA"/>
      </right>
      <top>
        <color indexed="63"/>
      </top>
      <bottom style="dashed">
        <color rgb="FF000000"/>
      </bottom>
    </border>
    <border>
      <left>
        <color indexed="63"/>
      </left>
      <right style="thin">
        <color rgb="FFAAAAAA"/>
      </right>
      <top>
        <color indexed="63"/>
      </top>
      <bottom style="dashed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top" wrapText="1"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0" fillId="0" borderId="19" xfId="0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41" fillId="34" borderId="29" xfId="56" applyFont="1" applyFill="1" applyBorder="1" applyAlignment="1">
      <alignment horizontal="left"/>
      <protection/>
    </xf>
    <xf numFmtId="0" fontId="40" fillId="0" borderId="30" xfId="56" applyFont="1" applyBorder="1" applyAlignment="1">
      <alignment horizontal="left" vertical="center"/>
      <protection/>
    </xf>
    <xf numFmtId="0" fontId="41" fillId="34" borderId="29" xfId="56" applyFont="1" applyFill="1" applyBorder="1" applyAlignment="1">
      <alignment horizontal="center"/>
      <protection/>
    </xf>
    <xf numFmtId="0" fontId="12" fillId="35" borderId="31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35" borderId="32" xfId="0" applyNumberFormat="1" applyFont="1" applyFill="1" applyBorder="1" applyAlignment="1">
      <alignment/>
    </xf>
    <xf numFmtId="0" fontId="12" fillId="35" borderId="32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30" xfId="56" applyFont="1" applyBorder="1" applyAlignment="1">
      <alignment horizontal="center" vertical="center"/>
      <protection/>
    </xf>
    <xf numFmtId="0" fontId="40" fillId="0" borderId="30" xfId="56" applyFont="1" applyBorder="1" applyAlignment="1">
      <alignment horizontal="left" vertical="center"/>
      <protection/>
    </xf>
    <xf numFmtId="0" fontId="53" fillId="0" borderId="30" xfId="56" applyFont="1" applyBorder="1" applyAlignment="1">
      <alignment horizontal="center" vertical="center"/>
      <protection/>
    </xf>
    <xf numFmtId="0" fontId="41" fillId="34" borderId="29" xfId="56" applyFont="1" applyFill="1" applyBorder="1" applyAlignment="1">
      <alignment horizontal="center"/>
      <protection/>
    </xf>
    <xf numFmtId="0" fontId="15" fillId="0" borderId="0" xfId="57" applyFont="1" applyAlignment="1">
      <alignment horizontal="right" vertical="center"/>
      <protection/>
    </xf>
    <xf numFmtId="0" fontId="15" fillId="0" borderId="0" xfId="57" applyFont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6" fillId="0" borderId="0" xfId="57" applyFont="1" applyAlignment="1">
      <alignment horizontal="right" vertical="center"/>
      <protection/>
    </xf>
    <xf numFmtId="0" fontId="18" fillId="36" borderId="0" xfId="57" applyFont="1" applyFill="1" applyAlignment="1">
      <alignment vertical="center"/>
      <protection/>
    </xf>
    <xf numFmtId="0" fontId="18" fillId="37" borderId="0" xfId="57" applyFont="1" applyFill="1" applyAlignment="1">
      <alignment vertical="center"/>
      <protection/>
    </xf>
    <xf numFmtId="0" fontId="17" fillId="0" borderId="33" xfId="57" applyFont="1" applyBorder="1" applyAlignment="1">
      <alignment vertical="center"/>
      <protection/>
    </xf>
    <xf numFmtId="0" fontId="1" fillId="38" borderId="13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27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28" xfId="0" applyFont="1" applyFill="1" applyBorder="1" applyAlignment="1">
      <alignment/>
    </xf>
    <xf numFmtId="0" fontId="40" fillId="39" borderId="30" xfId="56" applyFont="1" applyFill="1" applyBorder="1" applyAlignment="1">
      <alignment horizontal="center"/>
      <protection/>
    </xf>
    <xf numFmtId="0" fontId="40" fillId="40" borderId="30" xfId="56" applyFont="1" applyFill="1" applyBorder="1" applyAlignment="1">
      <alignment horizontal="left" vertical="center"/>
      <protection/>
    </xf>
    <xf numFmtId="0" fontId="40" fillId="40" borderId="30" xfId="56" applyFont="1" applyFill="1" applyBorder="1" applyAlignment="1">
      <alignment horizontal="center" vertical="center"/>
      <protection/>
    </xf>
    <xf numFmtId="0" fontId="40" fillId="40" borderId="30" xfId="56" applyFont="1" applyFill="1" applyBorder="1" applyAlignment="1">
      <alignment horizontal="center"/>
      <protection/>
    </xf>
    <xf numFmtId="0" fontId="40" fillId="41" borderId="30" xfId="56" applyFont="1" applyFill="1" applyBorder="1" applyAlignment="1">
      <alignment horizontal="left" vertical="center"/>
      <protection/>
    </xf>
    <xf numFmtId="0" fontId="40" fillId="41" borderId="30" xfId="56" applyFont="1" applyFill="1" applyBorder="1" applyAlignment="1">
      <alignment horizontal="center" vertical="center"/>
      <protection/>
    </xf>
    <xf numFmtId="0" fontId="40" fillId="41" borderId="30" xfId="56" applyFont="1" applyFill="1" applyBorder="1" applyAlignment="1">
      <alignment horizontal="center"/>
      <protection/>
    </xf>
    <xf numFmtId="0" fontId="40" fillId="19" borderId="30" xfId="56" applyFont="1" applyFill="1" applyBorder="1" applyAlignment="1">
      <alignment horizontal="left" vertical="center"/>
      <protection/>
    </xf>
    <xf numFmtId="0" fontId="40" fillId="19" borderId="30" xfId="56" applyFont="1" applyFill="1" applyBorder="1" applyAlignment="1">
      <alignment horizontal="center" vertical="center"/>
      <protection/>
    </xf>
    <xf numFmtId="0" fontId="40" fillId="19" borderId="3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7" fillId="0" borderId="0" xfId="56" applyFont="1" applyAlignment="1">
      <alignment horizontal="center"/>
      <protection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9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9" fillId="0" borderId="37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371475</xdr:colOff>
      <xdr:row>0</xdr:row>
      <xdr:rowOff>104775</xdr:rowOff>
    </xdr:from>
    <xdr:to>
      <xdr:col>20</xdr:col>
      <xdr:colOff>390525</xdr:colOff>
      <xdr:row>2</xdr:row>
      <xdr:rowOff>114300</xdr:rowOff>
    </xdr:to>
    <xdr:sp macro="[0]!deleterenkings">
      <xdr:nvSpPr>
        <xdr:cNvPr id="1" name="AutoShape 13"/>
        <xdr:cNvSpPr>
          <a:spLocks/>
        </xdr:cNvSpPr>
      </xdr:nvSpPr>
      <xdr:spPr>
        <a:xfrm>
          <a:off x="12420600" y="104775"/>
          <a:ext cx="781050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0</xdr:row>
      <xdr:rowOff>123825</xdr:rowOff>
    </xdr:from>
    <xdr:to>
      <xdr:col>20</xdr:col>
      <xdr:colOff>66675</xdr:colOff>
      <xdr:row>2</xdr:row>
      <xdr:rowOff>152400</xdr:rowOff>
    </xdr:to>
    <xdr:sp macro="[0]!deleterankingdouble">
      <xdr:nvSpPr>
        <xdr:cNvPr id="1" name="AutoShape 14"/>
        <xdr:cNvSpPr>
          <a:spLocks/>
        </xdr:cNvSpPr>
      </xdr:nvSpPr>
      <xdr:spPr>
        <a:xfrm>
          <a:off x="12315825" y="123825"/>
          <a:ext cx="79057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52" sqref="C52"/>
    </sheetView>
  </sheetViews>
  <sheetFormatPr defaultColWidth="11.421875" defaultRowHeight="12.75"/>
  <cols>
    <col min="2" max="2" width="27.7109375" style="0" customWidth="1"/>
  </cols>
  <sheetData>
    <row r="1" spans="1:3" ht="15">
      <c r="A1" s="115" t="s">
        <v>217</v>
      </c>
      <c r="B1" s="116" t="s">
        <v>155</v>
      </c>
      <c r="C1" s="117">
        <v>2100</v>
      </c>
    </row>
    <row r="2" spans="1:3" ht="15">
      <c r="A2" s="118">
        <v>2</v>
      </c>
      <c r="B2" s="119" t="s">
        <v>153</v>
      </c>
      <c r="C2" s="120">
        <v>2067</v>
      </c>
    </row>
    <row r="3" spans="1:3" ht="15">
      <c r="A3" s="118">
        <v>3</v>
      </c>
      <c r="B3" s="119" t="s">
        <v>164</v>
      </c>
      <c r="C3" s="120">
        <v>2034</v>
      </c>
    </row>
    <row r="4" spans="1:3" ht="15">
      <c r="A4" s="118">
        <v>4</v>
      </c>
      <c r="B4" s="119" t="s">
        <v>154</v>
      </c>
      <c r="C4" s="121">
        <v>2001</v>
      </c>
    </row>
    <row r="5" spans="1:3" ht="15">
      <c r="A5" s="118">
        <v>5</v>
      </c>
      <c r="B5" s="119" t="s">
        <v>176</v>
      </c>
      <c r="C5" s="121">
        <v>1968</v>
      </c>
    </row>
    <row r="6" spans="1:3" ht="15">
      <c r="A6" s="118">
        <v>6</v>
      </c>
      <c r="B6" s="119" t="s">
        <v>177</v>
      </c>
      <c r="C6" s="121">
        <v>1935</v>
      </c>
    </row>
    <row r="7" spans="1:3" ht="15">
      <c r="A7" s="118">
        <v>7</v>
      </c>
      <c r="B7" s="119" t="s">
        <v>157</v>
      </c>
      <c r="C7" s="121">
        <v>1886</v>
      </c>
    </row>
    <row r="8" spans="1:3" ht="15">
      <c r="A8" s="118">
        <v>7</v>
      </c>
      <c r="B8" s="119" t="s">
        <v>161</v>
      </c>
      <c r="C8" s="121">
        <v>1886</v>
      </c>
    </row>
    <row r="9" spans="1:3" ht="15">
      <c r="A9" s="118">
        <v>9</v>
      </c>
      <c r="B9" s="119" t="s">
        <v>178</v>
      </c>
      <c r="C9" s="121">
        <v>1787</v>
      </c>
    </row>
    <row r="10" spans="1:3" ht="15">
      <c r="A10" s="118">
        <v>9</v>
      </c>
      <c r="B10" s="119" t="s">
        <v>158</v>
      </c>
      <c r="C10" s="121">
        <v>1787</v>
      </c>
    </row>
    <row r="11" spans="1:3" ht="15">
      <c r="A11" s="118">
        <v>9</v>
      </c>
      <c r="B11" s="119" t="s">
        <v>159</v>
      </c>
      <c r="C11" s="121">
        <v>1787</v>
      </c>
    </row>
    <row r="12" spans="1:3" ht="15">
      <c r="A12" s="118">
        <v>9</v>
      </c>
      <c r="B12" s="119" t="s">
        <v>156</v>
      </c>
      <c r="C12" s="121">
        <v>1787</v>
      </c>
    </row>
    <row r="13" spans="1:3" ht="15">
      <c r="A13" s="118">
        <v>13</v>
      </c>
      <c r="B13" s="119" t="s">
        <v>160</v>
      </c>
      <c r="C13" s="121">
        <v>1655</v>
      </c>
    </row>
    <row r="14" spans="1:3" ht="15">
      <c r="A14" s="118">
        <v>13</v>
      </c>
      <c r="B14" s="119" t="s">
        <v>179</v>
      </c>
      <c r="C14" s="121">
        <v>1655</v>
      </c>
    </row>
    <row r="15" spans="1:3" ht="15">
      <c r="A15" s="118">
        <v>13</v>
      </c>
      <c r="B15" s="119" t="s">
        <v>162</v>
      </c>
      <c r="C15" s="121">
        <v>1655</v>
      </c>
    </row>
    <row r="16" spans="1:3" ht="15">
      <c r="A16" s="118">
        <v>13</v>
      </c>
      <c r="B16" s="119" t="s">
        <v>163</v>
      </c>
      <c r="C16" s="121">
        <v>1655</v>
      </c>
    </row>
    <row r="17" spans="1:3" ht="15">
      <c r="A17" s="118">
        <v>17</v>
      </c>
      <c r="B17" s="119" t="s">
        <v>180</v>
      </c>
      <c r="C17" s="121">
        <v>1457</v>
      </c>
    </row>
    <row r="18" spans="1:3" ht="15">
      <c r="A18" s="118">
        <v>17</v>
      </c>
      <c r="B18" s="119" t="s">
        <v>181</v>
      </c>
      <c r="C18" s="121">
        <v>1457</v>
      </c>
    </row>
    <row r="19" spans="1:3" ht="15">
      <c r="A19" s="118">
        <v>17</v>
      </c>
      <c r="B19" s="119" t="s">
        <v>182</v>
      </c>
      <c r="C19" s="121">
        <v>1457</v>
      </c>
    </row>
    <row r="20" spans="1:3" ht="15">
      <c r="A20" s="118">
        <v>17</v>
      </c>
      <c r="B20" s="119" t="s">
        <v>183</v>
      </c>
      <c r="C20" s="121">
        <v>1457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tabColor rgb="FFFFFF00"/>
    <pageSetUpPr fitToPage="1"/>
  </sheetPr>
  <dimension ref="A1:AB55"/>
  <sheetViews>
    <sheetView zoomScale="70" zoomScaleNormal="70" workbookViewId="0" topLeftCell="A1">
      <selection activeCell="J13" sqref="J13"/>
    </sheetView>
  </sheetViews>
  <sheetFormatPr defaultColWidth="11.57421875" defaultRowHeight="12.75"/>
  <cols>
    <col min="1" max="1" width="25.28125" style="38" customWidth="1"/>
    <col min="2" max="2" width="95.421875" style="48" customWidth="1"/>
    <col min="3" max="3" width="11.421875" style="0" customWidth="1"/>
    <col min="4" max="4" width="11.421875" style="53" customWidth="1"/>
    <col min="5" max="8" width="11.421875" style="0" customWidth="1"/>
    <col min="9" max="9" width="11.421875" style="53" customWidth="1"/>
    <col min="10" max="10" width="11.421875" style="54" customWidth="1"/>
    <col min="11" max="12" width="11.421875" style="53" customWidth="1"/>
    <col min="13" max="16384" width="11.421875" style="0" customWidth="1"/>
  </cols>
  <sheetData>
    <row r="1" spans="1:2" ht="50.25" customHeight="1">
      <c r="A1" s="59" t="s">
        <v>147</v>
      </c>
      <c r="B1" s="72" t="s">
        <v>152</v>
      </c>
    </row>
    <row r="2" spans="1:2" ht="42.75" customHeight="1">
      <c r="A2" s="59" t="s">
        <v>148</v>
      </c>
      <c r="B2" s="60" t="s">
        <v>185</v>
      </c>
    </row>
    <row r="3" spans="1:2" ht="44.25" customHeight="1">
      <c r="A3" s="59" t="s">
        <v>149</v>
      </c>
      <c r="B3" s="82" t="s">
        <v>174</v>
      </c>
    </row>
    <row r="4" ht="44.25" customHeight="1">
      <c r="B4" s="83"/>
    </row>
    <row r="5" spans="1:7" ht="22.5">
      <c r="A5" s="47">
        <v>1</v>
      </c>
      <c r="B5" s="78" t="s">
        <v>153</v>
      </c>
      <c r="E5" s="34"/>
      <c r="G5" s="44"/>
    </row>
    <row r="6" spans="1:28" ht="22.5">
      <c r="A6" s="47">
        <v>2</v>
      </c>
      <c r="B6" s="79" t="s">
        <v>200</v>
      </c>
      <c r="E6" s="34"/>
      <c r="G6" s="44"/>
      <c r="AB6" s="1"/>
    </row>
    <row r="7" spans="1:7" ht="22.5">
      <c r="A7" s="47">
        <v>3</v>
      </c>
      <c r="B7" s="79" t="s">
        <v>154</v>
      </c>
      <c r="E7" s="34"/>
      <c r="G7" s="44"/>
    </row>
    <row r="8" spans="1:7" ht="22.5">
      <c r="A8" s="47">
        <v>4</v>
      </c>
      <c r="B8" s="79" t="s">
        <v>176</v>
      </c>
      <c r="E8" s="34"/>
      <c r="G8" s="44"/>
    </row>
    <row r="9" spans="1:7" ht="22.5">
      <c r="A9" s="47">
        <v>5</v>
      </c>
      <c r="B9" s="79" t="s">
        <v>157</v>
      </c>
      <c r="E9" s="34"/>
      <c r="G9" s="44"/>
    </row>
    <row r="10" spans="1:7" ht="22.5">
      <c r="A10" s="47">
        <v>6</v>
      </c>
      <c r="B10" s="80" t="s">
        <v>201</v>
      </c>
      <c r="E10" s="34"/>
      <c r="G10" s="44"/>
    </row>
    <row r="11" spans="1:7" ht="22.5">
      <c r="A11" s="47">
        <v>7</v>
      </c>
      <c r="B11" s="79" t="s">
        <v>159</v>
      </c>
      <c r="E11" s="34"/>
      <c r="G11" s="44"/>
    </row>
    <row r="12" spans="1:7" ht="22.5">
      <c r="A12" s="47">
        <v>8</v>
      </c>
      <c r="B12" s="79" t="s">
        <v>158</v>
      </c>
      <c r="E12" s="34"/>
      <c r="G12" s="44"/>
    </row>
    <row r="13" spans="1:7" ht="22.5">
      <c r="A13" s="47">
        <v>9</v>
      </c>
      <c r="B13" s="79" t="s">
        <v>202</v>
      </c>
      <c r="E13" s="52"/>
      <c r="G13" s="44"/>
    </row>
    <row r="14" spans="1:7" ht="22.5">
      <c r="A14" s="47">
        <v>10</v>
      </c>
      <c r="B14" s="79" t="s">
        <v>203</v>
      </c>
      <c r="E14" s="52"/>
      <c r="G14" s="44"/>
    </row>
    <row r="15" spans="1:7" ht="22.5">
      <c r="A15" s="47">
        <v>11</v>
      </c>
      <c r="B15" s="79" t="s">
        <v>204</v>
      </c>
      <c r="E15" s="52"/>
      <c r="G15" s="44"/>
    </row>
    <row r="16" spans="1:5" ht="22.5">
      <c r="A16" s="47">
        <v>12</v>
      </c>
      <c r="B16" s="79" t="s">
        <v>205</v>
      </c>
      <c r="E16" s="52"/>
    </row>
    <row r="17" spans="1:7" ht="22.5">
      <c r="A17" s="47">
        <v>13</v>
      </c>
      <c r="B17" s="79" t="s">
        <v>206</v>
      </c>
      <c r="E17" s="34"/>
      <c r="G17" s="44"/>
    </row>
    <row r="18" spans="1:7" ht="22.5">
      <c r="A18" s="47">
        <v>14</v>
      </c>
      <c r="B18" s="81" t="s">
        <v>207</v>
      </c>
      <c r="E18" s="34"/>
      <c r="G18" s="44"/>
    </row>
    <row r="19" spans="1:7" ht="22.5">
      <c r="A19" s="47">
        <v>15</v>
      </c>
      <c r="B19" s="81" t="s">
        <v>208</v>
      </c>
      <c r="E19" s="52"/>
      <c r="G19" s="44"/>
    </row>
    <row r="20" spans="1:7" ht="22.5">
      <c r="A20" s="47">
        <v>16</v>
      </c>
      <c r="B20" s="81" t="s">
        <v>209</v>
      </c>
      <c r="E20" s="34"/>
      <c r="G20" s="44"/>
    </row>
    <row r="21" spans="1:7" ht="22.5">
      <c r="A21" s="47">
        <v>17</v>
      </c>
      <c r="B21" s="81" t="s">
        <v>210</v>
      </c>
      <c r="E21" s="34"/>
      <c r="G21" s="44"/>
    </row>
    <row r="22" spans="1:7" ht="22.5">
      <c r="A22" s="47">
        <v>18</v>
      </c>
      <c r="B22" s="81" t="s">
        <v>211</v>
      </c>
      <c r="E22" s="52"/>
      <c r="G22" s="44"/>
    </row>
    <row r="23" spans="1:7" ht="22.5">
      <c r="A23" s="47">
        <v>19</v>
      </c>
      <c r="B23" s="81" t="s">
        <v>162</v>
      </c>
      <c r="E23" s="52"/>
      <c r="G23" s="44"/>
    </row>
    <row r="24" spans="1:7" ht="22.5">
      <c r="A24" s="47">
        <v>20</v>
      </c>
      <c r="B24" s="81" t="s">
        <v>212</v>
      </c>
      <c r="E24" s="52"/>
      <c r="G24" s="44"/>
    </row>
    <row r="25" spans="1:7" ht="22.5">
      <c r="A25" s="47">
        <v>21</v>
      </c>
      <c r="B25" s="81" t="s">
        <v>213</v>
      </c>
      <c r="E25" s="52"/>
      <c r="G25" s="44"/>
    </row>
    <row r="26" spans="1:7" ht="22.5">
      <c r="A26" s="47">
        <v>22</v>
      </c>
      <c r="B26" s="81"/>
      <c r="E26" s="52"/>
      <c r="G26" s="44"/>
    </row>
    <row r="27" spans="1:5" ht="22.5">
      <c r="A27" s="47">
        <v>23</v>
      </c>
      <c r="B27" s="81"/>
      <c r="E27" s="34"/>
    </row>
    <row r="28" spans="1:7" ht="22.5">
      <c r="A28" s="47">
        <v>24</v>
      </c>
      <c r="B28" s="81"/>
      <c r="E28" s="52"/>
      <c r="G28" s="44"/>
    </row>
    <row r="29" spans="1:7" ht="22.5">
      <c r="A29" s="47">
        <v>25</v>
      </c>
      <c r="B29" s="81"/>
      <c r="E29" s="52"/>
      <c r="G29" s="44"/>
    </row>
    <row r="30" spans="1:7" ht="22.5">
      <c r="A30" s="47">
        <v>26</v>
      </c>
      <c r="B30" s="81"/>
      <c r="E30" s="52"/>
      <c r="G30" s="44"/>
    </row>
    <row r="31" spans="1:7" ht="22.5">
      <c r="A31" s="47">
        <v>27</v>
      </c>
      <c r="B31" s="81"/>
      <c r="E31" s="52"/>
      <c r="G31" s="44"/>
    </row>
    <row r="32" spans="1:7" ht="22.5">
      <c r="A32" s="47">
        <v>28</v>
      </c>
      <c r="B32" s="81"/>
      <c r="E32" s="52"/>
      <c r="G32" s="44"/>
    </row>
    <row r="33" spans="1:5" ht="22.5">
      <c r="A33" s="47">
        <v>29</v>
      </c>
      <c r="B33" s="81"/>
      <c r="E33" s="52"/>
    </row>
    <row r="34" spans="1:5" ht="22.5">
      <c r="A34" s="47">
        <v>30</v>
      </c>
      <c r="B34" s="81"/>
      <c r="E34" s="34"/>
    </row>
    <row r="35" spans="1:2" ht="22.5">
      <c r="A35" s="47">
        <v>31</v>
      </c>
      <c r="B35" s="81"/>
    </row>
    <row r="36" spans="1:2" ht="22.5">
      <c r="A36" s="47">
        <v>32</v>
      </c>
      <c r="B36" s="81"/>
    </row>
    <row r="37" ht="22.5">
      <c r="B37" s="49"/>
    </row>
    <row r="38" ht="22.5">
      <c r="B38" s="49"/>
    </row>
    <row r="39" ht="22.5">
      <c r="B39" s="49"/>
    </row>
    <row r="40" ht="22.5">
      <c r="B40" s="49"/>
    </row>
    <row r="41" ht="22.5">
      <c r="B41" s="49"/>
    </row>
    <row r="42" ht="22.5">
      <c r="B42" s="49"/>
    </row>
    <row r="43" ht="22.5">
      <c r="B43" s="49"/>
    </row>
    <row r="44" ht="22.5">
      <c r="B44" s="49"/>
    </row>
    <row r="45" ht="22.5">
      <c r="B45" s="49"/>
    </row>
    <row r="46" ht="22.5">
      <c r="B46" s="49"/>
    </row>
    <row r="47" ht="22.5">
      <c r="B47" s="49"/>
    </row>
    <row r="48" ht="22.5">
      <c r="B48" s="49"/>
    </row>
    <row r="49" ht="22.5">
      <c r="B49" s="49"/>
    </row>
    <row r="50" ht="22.5">
      <c r="B50" s="49"/>
    </row>
    <row r="51" ht="22.5">
      <c r="B51" s="49"/>
    </row>
    <row r="52" ht="22.5">
      <c r="B52" s="49"/>
    </row>
    <row r="53" ht="22.5">
      <c r="B53" s="49"/>
    </row>
    <row r="54" ht="22.5">
      <c r="B54" s="49"/>
    </row>
    <row r="55" ht="22.5">
      <c r="B55" s="49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32" sqref="A32"/>
    </sheetView>
  </sheetViews>
  <sheetFormatPr defaultColWidth="8.8515625" defaultRowHeight="12.75"/>
  <cols>
    <col min="1" max="1" width="92.7109375" style="0" bestFit="1" customWidth="1"/>
  </cols>
  <sheetData>
    <row r="1" ht="37.5">
      <c r="A1" s="89" t="s">
        <v>190</v>
      </c>
    </row>
    <row r="3" ht="39" thickBot="1">
      <c r="A3" s="90" t="s">
        <v>191</v>
      </c>
    </row>
    <row r="4" ht="36" thickBot="1">
      <c r="A4" s="96" t="s">
        <v>192</v>
      </c>
    </row>
    <row r="5" ht="21">
      <c r="A5" s="94" t="s">
        <v>193</v>
      </c>
    </row>
    <row r="6" ht="15">
      <c r="A6" s="93" t="s">
        <v>194</v>
      </c>
    </row>
    <row r="7" ht="21">
      <c r="A7" s="95" t="s">
        <v>195</v>
      </c>
    </row>
    <row r="8" ht="15">
      <c r="A8" s="93" t="s">
        <v>196</v>
      </c>
    </row>
    <row r="9" ht="15.75">
      <c r="A9" s="92" t="s">
        <v>197</v>
      </c>
    </row>
    <row r="10" ht="15.75">
      <c r="A10" s="92"/>
    </row>
    <row r="11" ht="39" thickBot="1">
      <c r="A11" s="90" t="s">
        <v>198</v>
      </c>
    </row>
    <row r="12" ht="36" thickBot="1">
      <c r="A12" s="96" t="s">
        <v>199</v>
      </c>
    </row>
    <row r="13" ht="15.75">
      <c r="A13" s="92"/>
    </row>
    <row r="14" ht="15.75">
      <c r="A14" s="92"/>
    </row>
    <row r="15" ht="37.5">
      <c r="A15" s="90"/>
    </row>
    <row r="16" ht="34.5">
      <c r="A16" s="91"/>
    </row>
    <row r="17" ht="34.5">
      <c r="A17" s="91"/>
    </row>
    <row r="18" ht="34.5">
      <c r="A18" s="91"/>
    </row>
    <row r="19" ht="34.5">
      <c r="A19" s="9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tabColor rgb="FF92D050"/>
    <pageSetUpPr fitToPage="1"/>
  </sheetPr>
  <dimension ref="A1:V48"/>
  <sheetViews>
    <sheetView zoomScale="90" zoomScaleNormal="90" workbookViewId="0" topLeftCell="A1">
      <selection activeCell="B10" sqref="B10"/>
    </sheetView>
  </sheetViews>
  <sheetFormatPr defaultColWidth="11.57421875" defaultRowHeight="12.75"/>
  <cols>
    <col min="1" max="1" width="4.28125" style="0" bestFit="1" customWidth="1"/>
    <col min="2" max="2" width="23.28125" style="0" bestFit="1" customWidth="1"/>
    <col min="3" max="3" width="4.00390625" style="0" bestFit="1" customWidth="1"/>
    <col min="4" max="4" width="2.7109375" style="0" customWidth="1"/>
    <col min="5" max="5" width="6.8515625" style="0" bestFit="1" customWidth="1"/>
    <col min="6" max="6" width="23.28125" style="0" bestFit="1" customWidth="1"/>
    <col min="7" max="7" width="4.00390625" style="0" bestFit="1" customWidth="1"/>
    <col min="8" max="8" width="2.7109375" style="0" customWidth="1"/>
    <col min="9" max="9" width="7.7109375" style="0" bestFit="1" customWidth="1"/>
    <col min="10" max="10" width="22.8515625" style="0" bestFit="1" customWidth="1"/>
    <col min="11" max="11" width="4.00390625" style="0" bestFit="1" customWidth="1"/>
    <col min="12" max="12" width="2.7109375" style="0" customWidth="1"/>
    <col min="13" max="13" width="7.7109375" style="0" bestFit="1" customWidth="1"/>
    <col min="14" max="14" width="22.8515625" style="0" bestFit="1" customWidth="1"/>
    <col min="15" max="15" width="4.00390625" style="0" bestFit="1" customWidth="1"/>
    <col min="16" max="16" width="2.7109375" style="0" customWidth="1"/>
    <col min="17" max="17" width="7.7109375" style="0" bestFit="1" customWidth="1"/>
    <col min="18" max="18" width="22.8515625" style="0" bestFit="1" customWidth="1"/>
    <col min="19" max="19" width="4.421875" style="0" customWidth="1"/>
    <col min="20" max="16384" width="11.421875" style="0" customWidth="1"/>
  </cols>
  <sheetData>
    <row r="1" spans="1:22" ht="15.75" thickBot="1">
      <c r="A1" s="1"/>
      <c r="B1" s="2" t="s">
        <v>115</v>
      </c>
      <c r="C1" s="2" t="s">
        <v>0</v>
      </c>
      <c r="D1" s="1"/>
      <c r="E1" s="3"/>
      <c r="F1" s="4"/>
      <c r="G1" s="5"/>
      <c r="H1" s="6"/>
      <c r="I1" s="3"/>
      <c r="J1" s="35" t="str">
        <f>'seed 32'!B1</f>
        <v>BK wave 2013</v>
      </c>
      <c r="K1" s="2"/>
      <c r="L1" s="1"/>
      <c r="M1" s="3"/>
      <c r="N1" s="2"/>
      <c r="O1" s="2"/>
      <c r="P1" s="1"/>
      <c r="Q1" s="3"/>
      <c r="R1" s="4"/>
      <c r="S1" s="2"/>
      <c r="T1" s="1"/>
      <c r="U1" s="1"/>
      <c r="V1" s="1"/>
    </row>
    <row r="2" spans="1:22" ht="15">
      <c r="A2" s="7">
        <v>6</v>
      </c>
      <c r="B2" s="50" t="str">
        <f>'seed 32'!B10</f>
        <v>Annelies brak</v>
      </c>
      <c r="C2" s="61">
        <v>1</v>
      </c>
      <c r="D2" s="1" t="s">
        <v>165</v>
      </c>
      <c r="E2" s="3"/>
      <c r="F2" s="4"/>
      <c r="G2" s="5"/>
      <c r="H2" s="6"/>
      <c r="J2" s="36" t="str">
        <f>'seed 32'!B2</f>
        <v>26-27 oktober</v>
      </c>
      <c r="K2" s="2"/>
      <c r="L2" s="1"/>
      <c r="M2" s="3"/>
      <c r="N2" s="2"/>
      <c r="O2" s="2"/>
      <c r="P2" s="1"/>
      <c r="Q2" s="3"/>
      <c r="R2" s="4"/>
      <c r="S2" s="2"/>
      <c r="T2" s="1"/>
      <c r="U2" s="1"/>
      <c r="V2" s="1"/>
    </row>
    <row r="3" spans="1:22" ht="15">
      <c r="A3" s="42">
        <v>27</v>
      </c>
      <c r="B3" s="68">
        <f>'seed 32'!B31</f>
        <v>0</v>
      </c>
      <c r="C3" s="70">
        <v>2</v>
      </c>
      <c r="D3" s="1" t="s">
        <v>166</v>
      </c>
      <c r="E3" s="3"/>
      <c r="F3" s="4"/>
      <c r="G3" s="5"/>
      <c r="H3" s="6"/>
      <c r="J3" s="36" t="str">
        <f>'seed 32'!B3</f>
        <v>Wissant</v>
      </c>
      <c r="K3" s="2"/>
      <c r="L3" s="1"/>
      <c r="M3" s="3"/>
      <c r="N3" s="2"/>
      <c r="O3" s="2"/>
      <c r="P3" s="1"/>
      <c r="Q3" s="3"/>
      <c r="R3" s="4"/>
      <c r="S3" s="2"/>
      <c r="T3" s="1"/>
      <c r="U3" s="1"/>
      <c r="V3" s="1"/>
    </row>
    <row r="4" spans="1:22" ht="15.75" thickBot="1">
      <c r="A4" s="42">
        <v>11</v>
      </c>
      <c r="B4" s="55" t="str">
        <f>'seed 32'!B15</f>
        <v>Nick De Wannemaeker</v>
      </c>
      <c r="C4" s="63">
        <v>1</v>
      </c>
      <c r="D4" s="1" t="s">
        <v>167</v>
      </c>
      <c r="E4" s="1"/>
      <c r="F4" s="2" t="s">
        <v>2</v>
      </c>
      <c r="G4" s="2" t="s">
        <v>0</v>
      </c>
      <c r="H4" s="6"/>
      <c r="J4" s="36"/>
      <c r="L4" s="1"/>
      <c r="M4" s="3"/>
      <c r="N4" s="2"/>
      <c r="O4" s="2"/>
      <c r="P4" s="1"/>
      <c r="Q4" s="3"/>
      <c r="R4" s="4"/>
      <c r="S4" s="2"/>
      <c r="T4" s="1"/>
      <c r="U4" s="1"/>
      <c r="V4" s="1"/>
    </row>
    <row r="5" spans="1:22" ht="12.75" thickBot="1">
      <c r="A5" s="9">
        <v>22</v>
      </c>
      <c r="B5" s="51">
        <f>'seed 32'!B26</f>
        <v>0</v>
      </c>
      <c r="C5" s="62">
        <v>2</v>
      </c>
      <c r="D5" s="73" t="s">
        <v>168</v>
      </c>
      <c r="E5" s="39" t="s">
        <v>122</v>
      </c>
      <c r="F5" s="15" t="str">
        <f>IF(C2=1,B2,(IF(C3=1,B3,)))</f>
        <v>Annelies brak</v>
      </c>
      <c r="G5" s="61">
        <v>2</v>
      </c>
      <c r="H5" s="1" t="s">
        <v>165</v>
      </c>
      <c r="I5" s="3"/>
      <c r="J5" s="2"/>
      <c r="L5" s="1"/>
      <c r="M5" s="3"/>
      <c r="N5" s="2"/>
      <c r="O5" s="2"/>
      <c r="P5" s="1"/>
      <c r="Q5" s="3"/>
      <c r="R5" s="4"/>
      <c r="S5" s="2"/>
      <c r="T5" s="1"/>
      <c r="U5" s="1"/>
      <c r="V5" s="1"/>
    </row>
    <row r="6" spans="1:22" ht="12.75" thickBot="1">
      <c r="A6" s="10"/>
      <c r="B6" s="2" t="s">
        <v>114</v>
      </c>
      <c r="C6" s="12"/>
      <c r="D6" s="1"/>
      <c r="E6" s="41" t="s">
        <v>123</v>
      </c>
      <c r="F6" s="26" t="str">
        <f>IF(C4=1,B4,(IF(C5=1,B5,)))</f>
        <v>Nick De Wannemaeker</v>
      </c>
      <c r="G6" s="62">
        <v>1</v>
      </c>
      <c r="H6" s="1" t="s">
        <v>166</v>
      </c>
      <c r="I6" s="3"/>
      <c r="J6" s="2"/>
      <c r="L6" s="1"/>
      <c r="M6" s="3"/>
      <c r="N6" s="2"/>
      <c r="O6" s="2"/>
      <c r="P6" s="1"/>
      <c r="Q6" s="3"/>
      <c r="R6" s="4"/>
      <c r="S6" s="2"/>
      <c r="T6" s="1"/>
      <c r="U6" s="1"/>
      <c r="V6" s="1"/>
    </row>
    <row r="7" spans="1:22" ht="12.75" thickBot="1">
      <c r="A7" s="1"/>
      <c r="B7" s="2" t="s">
        <v>117</v>
      </c>
      <c r="C7" s="2" t="s">
        <v>0</v>
      </c>
      <c r="D7" s="1"/>
      <c r="E7" s="39" t="s">
        <v>124</v>
      </c>
      <c r="F7" s="15" t="str">
        <f>IF(C8=1,B8,(IF(C9=1,B9,)))</f>
        <v>Fabrice Devos</v>
      </c>
      <c r="G7" s="63">
        <v>1</v>
      </c>
      <c r="H7" s="1" t="s">
        <v>167</v>
      </c>
      <c r="I7" s="3"/>
      <c r="J7" s="2"/>
      <c r="K7" s="2"/>
      <c r="L7" s="1"/>
      <c r="M7" s="3"/>
      <c r="N7" s="2"/>
      <c r="O7" s="2"/>
      <c r="P7" s="1"/>
      <c r="Q7" s="3"/>
      <c r="R7" s="4"/>
      <c r="S7" s="2"/>
      <c r="T7" s="1"/>
      <c r="U7" s="1"/>
      <c r="V7" s="1"/>
    </row>
    <row r="8" spans="1:22" ht="12.75" thickBot="1">
      <c r="A8" s="7">
        <v>3</v>
      </c>
      <c r="B8" s="50" t="str">
        <f>'seed 32'!B7</f>
        <v>Fabrice Devos</v>
      </c>
      <c r="C8" s="61">
        <v>1</v>
      </c>
      <c r="D8" s="1" t="s">
        <v>165</v>
      </c>
      <c r="E8" s="40" t="s">
        <v>125</v>
      </c>
      <c r="F8" s="17" t="str">
        <f>IF(C10=1,B10,(IF(C11=1,B11,)))</f>
        <v>Emiel Prové</v>
      </c>
      <c r="G8" s="62">
        <v>2</v>
      </c>
      <c r="H8" s="73" t="s">
        <v>168</v>
      </c>
      <c r="I8" s="3"/>
      <c r="J8" s="2"/>
      <c r="K8" s="2"/>
      <c r="L8" s="1"/>
      <c r="M8" s="3"/>
      <c r="N8" s="2"/>
      <c r="O8" s="2"/>
      <c r="P8" s="1"/>
      <c r="Q8" s="3"/>
      <c r="R8" s="4"/>
      <c r="S8" s="2"/>
      <c r="T8" s="1"/>
      <c r="U8" s="1"/>
      <c r="V8" s="1"/>
    </row>
    <row r="9" spans="1:22" ht="12">
      <c r="A9" s="42">
        <v>30</v>
      </c>
      <c r="B9" s="69">
        <f>'seed 32'!B34</f>
        <v>0</v>
      </c>
      <c r="C9" s="70">
        <v>2</v>
      </c>
      <c r="D9" s="1" t="s">
        <v>166</v>
      </c>
      <c r="E9" s="3"/>
      <c r="F9" s="4" t="s">
        <v>3</v>
      </c>
      <c r="G9" s="5"/>
      <c r="H9" s="6"/>
      <c r="I9" s="3"/>
      <c r="J9" s="2"/>
      <c r="K9" s="2"/>
      <c r="L9" s="1"/>
      <c r="M9" s="3"/>
      <c r="N9" s="2"/>
      <c r="O9" s="2"/>
      <c r="P9" s="1"/>
      <c r="Q9" s="3"/>
      <c r="R9" s="4"/>
      <c r="S9" s="2"/>
      <c r="T9" s="1"/>
      <c r="U9" s="1"/>
      <c r="V9" s="1"/>
    </row>
    <row r="10" spans="1:22" ht="12.75" thickBot="1">
      <c r="A10" s="42">
        <v>14</v>
      </c>
      <c r="B10" s="27" t="str">
        <f>'seed 32'!B18</f>
        <v>Morgan van cleven</v>
      </c>
      <c r="C10" s="63">
        <v>2</v>
      </c>
      <c r="D10" s="1" t="s">
        <v>167</v>
      </c>
      <c r="E10" s="3"/>
      <c r="F10" s="4"/>
      <c r="G10" s="5"/>
      <c r="H10" s="6"/>
      <c r="I10" s="1"/>
      <c r="J10" s="2" t="s">
        <v>107</v>
      </c>
      <c r="K10" s="2" t="s">
        <v>0</v>
      </c>
      <c r="L10" s="1"/>
      <c r="M10" s="3"/>
      <c r="N10" s="2"/>
      <c r="O10" s="2"/>
      <c r="P10" s="1"/>
      <c r="Q10" s="3"/>
      <c r="R10" s="4"/>
      <c r="S10" s="2"/>
      <c r="T10" s="1"/>
      <c r="U10" s="1"/>
      <c r="V10" s="1"/>
    </row>
    <row r="11" spans="1:22" ht="12.75" thickBot="1">
      <c r="A11" s="9">
        <v>19</v>
      </c>
      <c r="B11" s="17" t="str">
        <f>'seed 32'!B23</f>
        <v>Emiel Prové</v>
      </c>
      <c r="C11" s="62">
        <v>1</v>
      </c>
      <c r="D11" s="73" t="s">
        <v>168</v>
      </c>
      <c r="E11" s="3"/>
      <c r="F11" s="4"/>
      <c r="G11" s="5"/>
      <c r="H11" s="6"/>
      <c r="I11" s="39" t="s">
        <v>108</v>
      </c>
      <c r="J11" s="15" t="str">
        <f>IF(G5=1,F5,(IF(G6=1,F6,)))</f>
        <v>Nick De Wannemaeker</v>
      </c>
      <c r="K11" s="61">
        <v>1</v>
      </c>
      <c r="L11" s="1" t="s">
        <v>165</v>
      </c>
      <c r="M11" s="3"/>
      <c r="N11" s="2"/>
      <c r="O11" s="2"/>
      <c r="P11" s="1"/>
      <c r="Q11" s="3"/>
      <c r="R11" s="4"/>
      <c r="S11" s="2"/>
      <c r="T11" s="1"/>
      <c r="U11" s="1"/>
      <c r="V11" s="1"/>
    </row>
    <row r="12" spans="1:22" ht="12.75" thickBot="1">
      <c r="A12" s="10"/>
      <c r="B12" s="2" t="s">
        <v>116</v>
      </c>
      <c r="C12" s="12"/>
      <c r="D12" s="1"/>
      <c r="E12" s="3"/>
      <c r="F12" s="4"/>
      <c r="G12" s="5"/>
      <c r="H12" s="6"/>
      <c r="I12" s="41" t="s">
        <v>109</v>
      </c>
      <c r="J12" s="26" t="str">
        <f>IF(G7=1,F7,(IF(G8=1,F8,)))</f>
        <v>Fabrice Devos</v>
      </c>
      <c r="K12" s="62">
        <v>2</v>
      </c>
      <c r="L12" s="1" t="s">
        <v>166</v>
      </c>
      <c r="M12" s="3"/>
      <c r="N12" s="2"/>
      <c r="O12" s="2"/>
      <c r="P12" s="1"/>
      <c r="Q12" s="3"/>
      <c r="R12" s="4"/>
      <c r="S12" s="2"/>
      <c r="T12" s="1"/>
      <c r="U12" s="1"/>
      <c r="V12" s="1"/>
    </row>
    <row r="13" spans="1:22" ht="12.75" thickBot="1">
      <c r="A13" s="1"/>
      <c r="B13" s="2" t="s">
        <v>118</v>
      </c>
      <c r="C13" s="2" t="s">
        <v>0</v>
      </c>
      <c r="D13" s="1"/>
      <c r="E13" s="3"/>
      <c r="F13" s="4"/>
      <c r="G13" s="5"/>
      <c r="H13" s="6"/>
      <c r="I13" s="39" t="s">
        <v>4</v>
      </c>
      <c r="J13" s="15" t="str">
        <f>IF(G17=1,F17,(IF(G18=1,F18,)))</f>
        <v>Pascal Somers</v>
      </c>
      <c r="K13" s="63">
        <v>1</v>
      </c>
      <c r="L13" s="1" t="s">
        <v>167</v>
      </c>
      <c r="M13" s="3"/>
      <c r="N13" s="2"/>
      <c r="O13" s="2"/>
      <c r="P13" s="1"/>
      <c r="Q13" s="3"/>
      <c r="R13" s="4"/>
      <c r="S13" s="2"/>
      <c r="T13" s="1"/>
      <c r="U13" s="1"/>
      <c r="V13" s="1"/>
    </row>
    <row r="14" spans="1:22" ht="12.75" thickBot="1">
      <c r="A14" s="7">
        <v>7</v>
      </c>
      <c r="B14" s="15" t="str">
        <f>'seed 32'!B11</f>
        <v>Pascal Somers</v>
      </c>
      <c r="C14" s="61">
        <v>1</v>
      </c>
      <c r="D14" s="1" t="s">
        <v>165</v>
      </c>
      <c r="E14" s="3"/>
      <c r="F14" s="4"/>
      <c r="G14" s="5"/>
      <c r="H14" s="6"/>
      <c r="I14" s="40" t="s">
        <v>5</v>
      </c>
      <c r="J14" s="17" t="str">
        <f>IF(G19=1,F19,(IF(G20=1,F20,)))</f>
        <v>Nicolas Degry</v>
      </c>
      <c r="K14" s="62">
        <v>2</v>
      </c>
      <c r="L14" s="73" t="s">
        <v>168</v>
      </c>
      <c r="M14" s="3"/>
      <c r="N14" s="2"/>
      <c r="O14" s="2"/>
      <c r="P14" s="1"/>
      <c r="Q14" s="3"/>
      <c r="R14" s="4"/>
      <c r="S14" s="2"/>
      <c r="T14" s="1"/>
      <c r="U14" s="1"/>
      <c r="V14" s="1"/>
    </row>
    <row r="15" spans="1:22" ht="12">
      <c r="A15" s="42">
        <v>26</v>
      </c>
      <c r="B15" s="69">
        <f>'seed 32'!B30</f>
        <v>0</v>
      </c>
      <c r="C15" s="70">
        <v>2</v>
      </c>
      <c r="D15" s="1" t="s">
        <v>166</v>
      </c>
      <c r="E15" s="3"/>
      <c r="F15" s="4"/>
      <c r="G15" s="5"/>
      <c r="H15" s="6"/>
      <c r="I15" s="3"/>
      <c r="J15" s="4" t="s">
        <v>110</v>
      </c>
      <c r="K15" s="5" t="s">
        <v>1</v>
      </c>
      <c r="L15" s="1"/>
      <c r="M15" s="3"/>
      <c r="N15" s="2"/>
      <c r="O15" s="2"/>
      <c r="P15" s="1"/>
      <c r="Q15" s="3"/>
      <c r="R15" s="4"/>
      <c r="S15" s="2"/>
      <c r="T15" s="1"/>
      <c r="U15" s="1"/>
      <c r="V15" s="1"/>
    </row>
    <row r="16" spans="1:22" ht="12.75" thickBot="1">
      <c r="A16" s="42">
        <v>10</v>
      </c>
      <c r="B16" s="27" t="str">
        <f>'seed 32'!B14</f>
        <v>Pieter De Jonghe</v>
      </c>
      <c r="C16" s="63">
        <v>1</v>
      </c>
      <c r="D16" s="1" t="s">
        <v>167</v>
      </c>
      <c r="E16" s="1"/>
      <c r="F16" s="2" t="s">
        <v>6</v>
      </c>
      <c r="G16" s="2" t="s">
        <v>0</v>
      </c>
      <c r="H16" s="6"/>
      <c r="I16" s="3"/>
      <c r="J16" s="2"/>
      <c r="K16" s="2"/>
      <c r="L16" s="1"/>
      <c r="M16" s="3"/>
      <c r="N16" s="2"/>
      <c r="O16" s="2"/>
      <c r="P16" s="1"/>
      <c r="Q16" s="1"/>
      <c r="R16" s="2" t="s">
        <v>111</v>
      </c>
      <c r="S16" s="2" t="s">
        <v>0</v>
      </c>
      <c r="T16" s="1"/>
      <c r="U16" s="1"/>
      <c r="V16" s="1"/>
    </row>
    <row r="17" spans="1:22" ht="12.75" thickBot="1">
      <c r="A17" s="9">
        <v>23</v>
      </c>
      <c r="B17" s="17">
        <f>'seed 32'!B27</f>
        <v>0</v>
      </c>
      <c r="C17" s="62">
        <v>2</v>
      </c>
      <c r="D17" s="73" t="s">
        <v>168</v>
      </c>
      <c r="E17" s="39" t="s">
        <v>126</v>
      </c>
      <c r="F17" s="15" t="str">
        <f>IF(C14=1,B14,(IF(C15=1,B15,)))</f>
        <v>Pascal Somers</v>
      </c>
      <c r="G17" s="61">
        <v>1</v>
      </c>
      <c r="H17" s="1" t="s">
        <v>165</v>
      </c>
      <c r="I17" s="3"/>
      <c r="J17" s="2"/>
      <c r="K17" s="2"/>
      <c r="L17" s="1"/>
      <c r="M17" s="3"/>
      <c r="N17" s="2"/>
      <c r="O17" s="2"/>
      <c r="P17" s="1"/>
      <c r="Q17" s="7" t="s">
        <v>7</v>
      </c>
      <c r="R17" s="15" t="str">
        <f>IF(O23=1,N23,(IF(O24=1,N24,)))</f>
        <v>Nick De Wannemaeker</v>
      </c>
      <c r="S17" s="64">
        <v>2</v>
      </c>
      <c r="T17" s="1" t="s">
        <v>165</v>
      </c>
      <c r="U17" s="1"/>
      <c r="V17" s="1"/>
    </row>
    <row r="18" spans="1:22" ht="12.75" thickBot="1">
      <c r="A18" s="10"/>
      <c r="B18" s="2" t="s">
        <v>119</v>
      </c>
      <c r="C18" s="12" t="s">
        <v>1</v>
      </c>
      <c r="D18" s="1"/>
      <c r="E18" s="41" t="s">
        <v>127</v>
      </c>
      <c r="F18" s="26" t="str">
        <f>IF(C16=1,B16,(IF(C17=1,B17,)))</f>
        <v>Pieter De Jonghe</v>
      </c>
      <c r="G18" s="62">
        <v>2</v>
      </c>
      <c r="H18" s="1" t="s">
        <v>166</v>
      </c>
      <c r="I18" s="3"/>
      <c r="J18" s="2"/>
      <c r="K18" s="2"/>
      <c r="L18" s="1"/>
      <c r="M18" s="3"/>
      <c r="N18" s="2"/>
      <c r="O18" s="2"/>
      <c r="P18" s="1"/>
      <c r="Q18" s="9" t="s">
        <v>8</v>
      </c>
      <c r="R18" s="17" t="str">
        <f>IF(O25=1,N25,(IF(O26=1,N26,)))</f>
        <v>Jonas Handekyn</v>
      </c>
      <c r="S18" s="65">
        <v>1</v>
      </c>
      <c r="T18" s="1" t="s">
        <v>166</v>
      </c>
      <c r="U18" s="1"/>
      <c r="V18" s="1"/>
    </row>
    <row r="19" spans="1:22" ht="12.75" thickBot="1">
      <c r="A19" s="1"/>
      <c r="B19" s="2" t="s">
        <v>121</v>
      </c>
      <c r="C19" s="2" t="s">
        <v>0</v>
      </c>
      <c r="D19" s="1"/>
      <c r="E19" s="39" t="s">
        <v>128</v>
      </c>
      <c r="F19" s="15" t="str">
        <f>IF(C20=1,B20,(IF(C21=1,B21,)))</f>
        <v>Roeland De Rycker</v>
      </c>
      <c r="G19" s="63">
        <v>2</v>
      </c>
      <c r="H19" s="1" t="s">
        <v>167</v>
      </c>
      <c r="I19" s="3"/>
      <c r="J19" s="2"/>
      <c r="K19" s="2"/>
      <c r="L19" s="1"/>
      <c r="M19" s="3"/>
      <c r="N19" s="2"/>
      <c r="O19" s="2"/>
      <c r="P19" s="1"/>
      <c r="Q19" s="3"/>
      <c r="R19" s="4"/>
      <c r="S19" s="2" t="s">
        <v>1</v>
      </c>
      <c r="T19" s="1"/>
      <c r="U19" s="1"/>
      <c r="V19" s="1"/>
    </row>
    <row r="20" spans="1:22" ht="12.75" thickBot="1">
      <c r="A20" s="7">
        <v>2</v>
      </c>
      <c r="B20" s="50" t="str">
        <f>'seed 32'!B6</f>
        <v>Roeland De Rycker</v>
      </c>
      <c r="C20" s="61">
        <v>1</v>
      </c>
      <c r="D20" s="1" t="s">
        <v>165</v>
      </c>
      <c r="E20" s="40" t="s">
        <v>129</v>
      </c>
      <c r="F20" s="17" t="str">
        <f>IF(C22=1,B22,(IF(C23=1,B23,)))</f>
        <v>Nicolas Degry</v>
      </c>
      <c r="G20" s="62">
        <v>1</v>
      </c>
      <c r="H20" s="73" t="s">
        <v>168</v>
      </c>
      <c r="I20" s="3"/>
      <c r="J20" s="2"/>
      <c r="K20" s="2"/>
      <c r="L20" s="1"/>
      <c r="M20" s="3"/>
      <c r="N20" s="2"/>
      <c r="O20" s="2"/>
      <c r="P20" s="1"/>
      <c r="Q20" s="3"/>
      <c r="R20" s="4"/>
      <c r="S20" s="2"/>
      <c r="T20" s="73"/>
      <c r="U20" s="1"/>
      <c r="V20" s="1"/>
    </row>
    <row r="21" spans="1:22" ht="12">
      <c r="A21" s="42">
        <v>31</v>
      </c>
      <c r="B21" s="69">
        <f>'seed 32'!B35</f>
        <v>0</v>
      </c>
      <c r="C21" s="70">
        <v>2</v>
      </c>
      <c r="D21" s="1" t="s">
        <v>166</v>
      </c>
      <c r="E21" s="3"/>
      <c r="F21" s="4" t="s">
        <v>9</v>
      </c>
      <c r="G21" s="5"/>
      <c r="H21" s="6"/>
      <c r="I21" s="3"/>
      <c r="J21" s="2"/>
      <c r="K21" s="2"/>
      <c r="L21" s="1"/>
      <c r="M21" s="3"/>
      <c r="N21" s="2"/>
      <c r="O21" s="2"/>
      <c r="P21" s="1"/>
      <c r="Q21" s="3"/>
      <c r="R21" s="4"/>
      <c r="S21" s="2"/>
      <c r="T21" s="1"/>
      <c r="U21" s="1"/>
      <c r="V21" s="1"/>
    </row>
    <row r="22" spans="1:22" ht="12.75" thickBot="1">
      <c r="A22" s="42">
        <v>15</v>
      </c>
      <c r="B22" s="27" t="str">
        <f>'seed 32'!B19</f>
        <v>Michael Nies</v>
      </c>
      <c r="C22" s="63">
        <v>2</v>
      </c>
      <c r="D22" s="1" t="s">
        <v>167</v>
      </c>
      <c r="E22" s="3"/>
      <c r="F22" s="4"/>
      <c r="G22" s="5"/>
      <c r="H22" s="6"/>
      <c r="I22" s="3"/>
      <c r="J22" s="2"/>
      <c r="K22" s="2"/>
      <c r="L22" s="1"/>
      <c r="M22" s="1"/>
      <c r="N22" s="2" t="s">
        <v>10</v>
      </c>
      <c r="O22" s="2" t="s">
        <v>0</v>
      </c>
      <c r="P22" s="1"/>
      <c r="Q22" s="3"/>
      <c r="R22" s="4"/>
      <c r="S22" s="2"/>
      <c r="T22" s="1"/>
      <c r="U22" s="1"/>
      <c r="V22" s="1"/>
    </row>
    <row r="23" spans="1:22" ht="12.75" thickBot="1">
      <c r="A23" s="9">
        <v>18</v>
      </c>
      <c r="B23" s="17" t="str">
        <f>'seed 32'!B22</f>
        <v>Nicolas Degry</v>
      </c>
      <c r="C23" s="62">
        <v>1</v>
      </c>
      <c r="D23" s="73" t="s">
        <v>168</v>
      </c>
      <c r="E23" s="3"/>
      <c r="F23" s="4"/>
      <c r="G23" s="5"/>
      <c r="H23" s="6"/>
      <c r="I23" s="3"/>
      <c r="J23" s="2"/>
      <c r="K23" s="2"/>
      <c r="L23" s="1"/>
      <c r="M23" s="7" t="s">
        <v>11</v>
      </c>
      <c r="N23" s="15" t="str">
        <f>IF(K11=1,J11,(IF(K12=1,J12,)))</f>
        <v>Nick De Wannemaeker</v>
      </c>
      <c r="O23" s="61">
        <v>1</v>
      </c>
      <c r="P23" s="1" t="s">
        <v>165</v>
      </c>
      <c r="Q23" s="3"/>
      <c r="R23" s="4"/>
      <c r="S23" s="2"/>
      <c r="T23" s="1"/>
      <c r="U23" s="1"/>
      <c r="V23" s="1"/>
    </row>
    <row r="24" spans="1:22" ht="12.75" thickBot="1">
      <c r="A24" s="10"/>
      <c r="B24" s="2" t="s">
        <v>120</v>
      </c>
      <c r="C24" s="12"/>
      <c r="D24" s="1"/>
      <c r="E24" s="3"/>
      <c r="F24" s="4"/>
      <c r="G24" s="5"/>
      <c r="H24" s="6"/>
      <c r="I24" s="3"/>
      <c r="J24" s="2"/>
      <c r="K24" s="2"/>
      <c r="L24" s="1"/>
      <c r="M24" s="8" t="s">
        <v>12</v>
      </c>
      <c r="N24" s="26" t="str">
        <f>IF(K13=1,J13,(IF(K14=1,J14,)))</f>
        <v>Pascal Somers</v>
      </c>
      <c r="O24" s="62">
        <v>2</v>
      </c>
      <c r="P24" s="1" t="s">
        <v>166</v>
      </c>
      <c r="Q24" s="3"/>
      <c r="R24" s="4"/>
      <c r="S24" s="2"/>
      <c r="T24" s="1"/>
      <c r="U24" s="1"/>
      <c r="V24" s="1"/>
    </row>
    <row r="25" spans="1:22" ht="12.75" thickBot="1">
      <c r="A25" s="1"/>
      <c r="B25" s="2" t="s">
        <v>130</v>
      </c>
      <c r="C25" s="2" t="s">
        <v>0</v>
      </c>
      <c r="D25" s="1"/>
      <c r="E25" s="3"/>
      <c r="F25" s="4"/>
      <c r="G25" s="5"/>
      <c r="H25" s="6"/>
      <c r="I25" s="3"/>
      <c r="J25" s="2"/>
      <c r="K25" s="2"/>
      <c r="L25" s="1"/>
      <c r="M25" s="7" t="s">
        <v>13</v>
      </c>
      <c r="N25" s="15" t="str">
        <f>IF(K35=1,J35,(IF(K36=1,J36,)))</f>
        <v>Xavier Royaux</v>
      </c>
      <c r="O25" s="63">
        <v>2</v>
      </c>
      <c r="P25" s="1" t="s">
        <v>167</v>
      </c>
      <c r="Q25" s="3"/>
      <c r="R25" s="4"/>
      <c r="S25" s="2"/>
      <c r="T25" s="1"/>
      <c r="U25" s="1"/>
      <c r="V25" s="1"/>
    </row>
    <row r="26" spans="1:22" ht="12.75" thickBot="1">
      <c r="A26" s="7">
        <v>5</v>
      </c>
      <c r="B26" s="50" t="str">
        <f>'seed 32'!B9</f>
        <v>Xavier Royaux</v>
      </c>
      <c r="C26" s="61">
        <v>1</v>
      </c>
      <c r="D26" s="1" t="s">
        <v>165</v>
      </c>
      <c r="E26" s="3"/>
      <c r="F26" s="4"/>
      <c r="G26" s="5"/>
      <c r="H26" s="6"/>
      <c r="I26" s="3"/>
      <c r="J26" s="2"/>
      <c r="K26" s="2"/>
      <c r="L26" s="1"/>
      <c r="M26" s="9" t="s">
        <v>14</v>
      </c>
      <c r="N26" s="17" t="str">
        <f>IF(K37=1,J37,(IF(K38=1,J38,)))</f>
        <v>Jonas Handekyn</v>
      </c>
      <c r="O26" s="62">
        <v>1</v>
      </c>
      <c r="P26" s="73" t="s">
        <v>168</v>
      </c>
      <c r="Q26" s="3"/>
      <c r="R26" s="4"/>
      <c r="S26" s="2"/>
      <c r="T26" s="1"/>
      <c r="U26" s="1"/>
      <c r="V26" s="1"/>
    </row>
    <row r="27" spans="1:22" ht="12">
      <c r="A27" s="42">
        <v>28</v>
      </c>
      <c r="B27" s="69">
        <f>'seed 32'!B32</f>
        <v>0</v>
      </c>
      <c r="C27" s="70">
        <v>2</v>
      </c>
      <c r="D27" s="1" t="s">
        <v>166</v>
      </c>
      <c r="E27" s="3"/>
      <c r="F27" s="4"/>
      <c r="G27" s="5"/>
      <c r="H27" s="6"/>
      <c r="I27" s="3"/>
      <c r="J27" s="2"/>
      <c r="K27" s="2"/>
      <c r="L27" s="1"/>
      <c r="M27" s="3"/>
      <c r="N27" s="4" t="s">
        <v>15</v>
      </c>
      <c r="O27" s="5"/>
      <c r="P27" s="1"/>
      <c r="Q27" s="3"/>
      <c r="R27" s="4"/>
      <c r="S27" s="2"/>
      <c r="T27" s="1"/>
      <c r="U27" s="1"/>
      <c r="V27" s="1"/>
    </row>
    <row r="28" spans="1:22" ht="12.75" thickBot="1">
      <c r="A28" s="42">
        <v>12</v>
      </c>
      <c r="B28" s="27" t="str">
        <f>'seed 32'!B16</f>
        <v>Tim flexsol</v>
      </c>
      <c r="C28" s="63">
        <v>1</v>
      </c>
      <c r="D28" s="1" t="s">
        <v>167</v>
      </c>
      <c r="E28" s="1"/>
      <c r="F28" s="2" t="s">
        <v>16</v>
      </c>
      <c r="G28" s="2" t="s">
        <v>0</v>
      </c>
      <c r="H28" s="6"/>
      <c r="I28" s="3"/>
      <c r="J28" s="2"/>
      <c r="K28" s="2"/>
      <c r="L28" s="1"/>
      <c r="M28" s="3"/>
      <c r="N28" s="2"/>
      <c r="O28" s="2"/>
      <c r="P28" s="1"/>
      <c r="Q28" s="3"/>
      <c r="R28" s="4"/>
      <c r="S28" s="2"/>
      <c r="T28" s="1"/>
      <c r="U28" s="1"/>
      <c r="V28" s="1"/>
    </row>
    <row r="29" spans="1:22" ht="12.75" thickBot="1">
      <c r="A29" s="9">
        <v>21</v>
      </c>
      <c r="B29" s="17" t="str">
        <f>'seed 32'!B25</f>
        <v>Katrien smits</v>
      </c>
      <c r="C29" s="62">
        <v>2</v>
      </c>
      <c r="D29" s="73" t="s">
        <v>168</v>
      </c>
      <c r="E29" s="39" t="s">
        <v>100</v>
      </c>
      <c r="F29" s="15" t="str">
        <f>IF(C26=1,B26,(IF(C27=1,B27,)))</f>
        <v>Xavier Royaux</v>
      </c>
      <c r="G29" s="61">
        <v>1</v>
      </c>
      <c r="H29" s="1" t="s">
        <v>165</v>
      </c>
      <c r="I29" s="3"/>
      <c r="J29" s="2"/>
      <c r="K29" s="2"/>
      <c r="L29" s="1"/>
      <c r="M29" s="3"/>
      <c r="N29" s="2"/>
      <c r="O29" s="2"/>
      <c r="P29" s="1"/>
      <c r="Q29" s="1"/>
      <c r="R29" s="2" t="s">
        <v>112</v>
      </c>
      <c r="S29" s="2" t="s">
        <v>0</v>
      </c>
      <c r="T29" s="1"/>
      <c r="U29" s="1"/>
      <c r="V29" s="1"/>
    </row>
    <row r="30" spans="1:22" ht="12.75" thickBot="1">
      <c r="A30" s="10"/>
      <c r="B30" s="2" t="s">
        <v>131</v>
      </c>
      <c r="C30" s="12"/>
      <c r="D30" s="1"/>
      <c r="E30" s="41" t="s">
        <v>101</v>
      </c>
      <c r="F30" s="17" t="str">
        <f>IF(C28=1,B28,(IF(C29=1,B29,)))</f>
        <v>Tim flexsol</v>
      </c>
      <c r="G30" s="62">
        <v>2</v>
      </c>
      <c r="H30" s="1" t="s">
        <v>166</v>
      </c>
      <c r="I30" s="3"/>
      <c r="J30" s="2"/>
      <c r="K30" s="2"/>
      <c r="L30" s="1"/>
      <c r="M30" s="3"/>
      <c r="N30" s="2"/>
      <c r="O30" s="2"/>
      <c r="P30" s="1"/>
      <c r="Q30" s="7" t="s">
        <v>17</v>
      </c>
      <c r="R30" s="15" t="str">
        <f>IF(O23=2,N23,(IF(O24=2,N24,)))</f>
        <v>Pascal Somers</v>
      </c>
      <c r="S30" s="66">
        <v>2</v>
      </c>
      <c r="T30" s="1"/>
      <c r="U30" s="1"/>
      <c r="V30" s="1"/>
    </row>
    <row r="31" spans="1:22" ht="12.75" thickBot="1">
      <c r="A31" s="1"/>
      <c r="B31" s="2" t="s">
        <v>132</v>
      </c>
      <c r="C31" s="2" t="s">
        <v>0</v>
      </c>
      <c r="D31" s="1"/>
      <c r="E31" s="39" t="s">
        <v>102</v>
      </c>
      <c r="F31" s="27" t="str">
        <f>IF(C32=1,B32,(IF(C33=1,B33,)))</f>
        <v>Olivier Pas</v>
      </c>
      <c r="G31" s="63">
        <v>1</v>
      </c>
      <c r="H31" s="1" t="s">
        <v>167</v>
      </c>
      <c r="I31" s="3"/>
      <c r="J31" s="2"/>
      <c r="K31" s="2"/>
      <c r="L31" s="1"/>
      <c r="M31" s="3"/>
      <c r="N31" s="2"/>
      <c r="O31" s="2"/>
      <c r="P31" s="1"/>
      <c r="Q31" s="9" t="s">
        <v>18</v>
      </c>
      <c r="R31" s="17" t="str">
        <f>IF(O25=2,N25,(IF(O26=2,N26,)))</f>
        <v>Xavier Royaux</v>
      </c>
      <c r="S31" s="67">
        <v>1</v>
      </c>
      <c r="T31" s="1"/>
      <c r="U31" s="1"/>
      <c r="V31" s="1"/>
    </row>
    <row r="32" spans="1:22" ht="12.75" thickBot="1">
      <c r="A32" s="7">
        <v>4</v>
      </c>
      <c r="B32" s="50" t="str">
        <f>'seed 32'!B8</f>
        <v>Olivier Pas</v>
      </c>
      <c r="C32" s="61">
        <v>1</v>
      </c>
      <c r="D32" s="1" t="s">
        <v>165</v>
      </c>
      <c r="E32" s="40" t="s">
        <v>103</v>
      </c>
      <c r="F32" s="17" t="str">
        <f>IF(C34=1,B34,(IF(C35=1,B35,)))</f>
        <v>Jess van kemzeke</v>
      </c>
      <c r="G32" s="62">
        <v>2</v>
      </c>
      <c r="H32" s="73" t="s">
        <v>168</v>
      </c>
      <c r="I32" s="3"/>
      <c r="J32" s="2"/>
      <c r="K32" s="2"/>
      <c r="L32" s="1"/>
      <c r="M32" s="3"/>
      <c r="N32" s="2"/>
      <c r="O32" s="2"/>
      <c r="P32" s="1"/>
      <c r="Q32" s="3"/>
      <c r="R32" s="4"/>
      <c r="S32" s="2" t="s">
        <v>1</v>
      </c>
      <c r="T32" s="1"/>
      <c r="U32" s="1"/>
      <c r="V32" s="1"/>
    </row>
    <row r="33" spans="1:22" ht="12">
      <c r="A33" s="42">
        <v>29</v>
      </c>
      <c r="B33" s="69">
        <f>'seed 32'!B33</f>
        <v>0</v>
      </c>
      <c r="C33" s="70">
        <v>2</v>
      </c>
      <c r="D33" s="1" t="s">
        <v>166</v>
      </c>
      <c r="E33" s="3"/>
      <c r="F33" s="4" t="s">
        <v>19</v>
      </c>
      <c r="G33" s="5"/>
      <c r="H33" s="6"/>
      <c r="I33" s="3"/>
      <c r="J33" s="2"/>
      <c r="K33" s="2"/>
      <c r="L33" s="1"/>
      <c r="M33" s="3"/>
      <c r="N33" s="2"/>
      <c r="O33" s="2"/>
      <c r="P33" s="1"/>
      <c r="Q33" s="3"/>
      <c r="R33" s="4"/>
      <c r="S33" s="2"/>
      <c r="T33" s="1"/>
      <c r="U33" s="1"/>
      <c r="V33" s="1"/>
    </row>
    <row r="34" spans="1:22" ht="12.75" thickBot="1">
      <c r="A34" s="42">
        <v>13</v>
      </c>
      <c r="B34" s="27" t="str">
        <f>'seed 32'!B17</f>
        <v>Michiel De Vogeleer</v>
      </c>
      <c r="C34" s="63">
        <v>2</v>
      </c>
      <c r="D34" s="1" t="s">
        <v>167</v>
      </c>
      <c r="E34" s="3"/>
      <c r="F34" s="4"/>
      <c r="G34" s="5"/>
      <c r="H34" s="6"/>
      <c r="I34" s="1"/>
      <c r="J34" s="2" t="s">
        <v>20</v>
      </c>
      <c r="K34" s="2" t="s">
        <v>0</v>
      </c>
      <c r="L34" s="1"/>
      <c r="M34" s="3"/>
      <c r="N34" s="2"/>
      <c r="O34" s="2"/>
      <c r="P34" s="1"/>
      <c r="Q34" s="3"/>
      <c r="R34" s="4"/>
      <c r="S34" s="2"/>
      <c r="T34" s="1"/>
      <c r="U34" s="1"/>
      <c r="V34" s="1"/>
    </row>
    <row r="35" spans="1:22" ht="12.75" thickBot="1">
      <c r="A35" s="9">
        <v>20</v>
      </c>
      <c r="B35" s="17" t="str">
        <f>'seed 32'!B24</f>
        <v>Jess van kemzeke</v>
      </c>
      <c r="C35" s="62">
        <v>1</v>
      </c>
      <c r="D35" s="73" t="s">
        <v>168</v>
      </c>
      <c r="E35" s="3"/>
      <c r="F35" s="4"/>
      <c r="G35" s="5"/>
      <c r="H35" s="6"/>
      <c r="I35" s="7" t="s">
        <v>21</v>
      </c>
      <c r="J35" s="15" t="str">
        <f>IF(G29=1,F29,(IF(G30=1,F30,)))</f>
        <v>Xavier Royaux</v>
      </c>
      <c r="K35" s="61">
        <v>1</v>
      </c>
      <c r="L35" s="1" t="s">
        <v>165</v>
      </c>
      <c r="M35" s="3"/>
      <c r="N35" s="2"/>
      <c r="O35" s="2"/>
      <c r="P35" s="1"/>
      <c r="Q35" s="3"/>
      <c r="R35" s="4"/>
      <c r="S35" s="2"/>
      <c r="T35" s="1"/>
      <c r="U35" s="1"/>
      <c r="V35" s="1"/>
    </row>
    <row r="36" spans="1:22" ht="12.75" thickBot="1">
      <c r="A36" s="10"/>
      <c r="B36" s="2" t="s">
        <v>133</v>
      </c>
      <c r="C36" s="12"/>
      <c r="D36" s="1"/>
      <c r="E36" s="3"/>
      <c r="F36" s="4"/>
      <c r="G36" s="5"/>
      <c r="H36" s="6"/>
      <c r="I36" s="8" t="s">
        <v>22</v>
      </c>
      <c r="J36" s="26" t="str">
        <f>IF(G31=1,F31,(IF(G32=1,F32,)))</f>
        <v>Olivier Pas</v>
      </c>
      <c r="K36" s="62">
        <v>2</v>
      </c>
      <c r="L36" s="1" t="s">
        <v>166</v>
      </c>
      <c r="M36" s="3"/>
      <c r="N36" s="2"/>
      <c r="O36" s="2"/>
      <c r="P36" s="1"/>
      <c r="Q36" s="3"/>
      <c r="R36" s="4"/>
      <c r="S36" s="2"/>
      <c r="T36" s="1"/>
      <c r="U36" s="1"/>
      <c r="V36" s="1"/>
    </row>
    <row r="37" spans="1:22" ht="12.75" thickBot="1">
      <c r="A37" s="1"/>
      <c r="B37" s="2" t="s">
        <v>135</v>
      </c>
      <c r="C37" s="2" t="s">
        <v>0</v>
      </c>
      <c r="D37" s="1"/>
      <c r="E37" s="3"/>
      <c r="F37" s="4"/>
      <c r="G37" s="5"/>
      <c r="H37" s="6"/>
      <c r="I37" s="7" t="s">
        <v>23</v>
      </c>
      <c r="J37" s="15" t="str">
        <f>IF(G41=1,F41,(IF(G42=1,F42,)))</f>
        <v>Wout Burman</v>
      </c>
      <c r="K37" s="63">
        <v>2</v>
      </c>
      <c r="L37" s="1" t="s">
        <v>167</v>
      </c>
      <c r="M37" s="3"/>
      <c r="N37" s="2"/>
      <c r="O37" s="2"/>
      <c r="P37" s="1"/>
      <c r="Q37" s="3"/>
      <c r="R37" s="4"/>
      <c r="S37" s="2"/>
      <c r="T37" s="1"/>
      <c r="U37" s="1"/>
      <c r="V37" s="1"/>
    </row>
    <row r="38" spans="1:22" ht="12.75" thickBot="1">
      <c r="A38" s="7">
        <v>8</v>
      </c>
      <c r="B38" s="50" t="str">
        <f>'seed 32'!B12</f>
        <v>Maarten Gielen</v>
      </c>
      <c r="C38" s="61">
        <v>1</v>
      </c>
      <c r="D38" s="1" t="s">
        <v>165</v>
      </c>
      <c r="E38" s="3"/>
      <c r="F38" s="4"/>
      <c r="G38" s="5"/>
      <c r="H38" s="6"/>
      <c r="I38" s="9" t="s">
        <v>24</v>
      </c>
      <c r="J38" s="17" t="str">
        <f>IF(G43=1,F43,(IF(G44=1,F44,)))</f>
        <v>Jonas Handekyn</v>
      </c>
      <c r="K38" s="62">
        <v>1</v>
      </c>
      <c r="L38" s="73" t="s">
        <v>168</v>
      </c>
      <c r="M38" s="3"/>
      <c r="N38" s="2"/>
      <c r="O38" s="2"/>
      <c r="P38" s="1"/>
      <c r="Q38" s="3"/>
      <c r="R38" s="4"/>
      <c r="S38" s="2"/>
      <c r="T38" s="1"/>
      <c r="U38" s="1"/>
      <c r="V38" s="1"/>
    </row>
    <row r="39" spans="1:22" ht="12">
      <c r="A39" s="42">
        <v>25</v>
      </c>
      <c r="B39" s="69">
        <f>'seed 32'!B29</f>
        <v>0</v>
      </c>
      <c r="C39" s="70">
        <v>2</v>
      </c>
      <c r="D39" s="1" t="s">
        <v>166</v>
      </c>
      <c r="E39" s="3"/>
      <c r="F39" s="4"/>
      <c r="G39" s="5"/>
      <c r="H39" s="6"/>
      <c r="I39" s="3"/>
      <c r="J39" s="4" t="s">
        <v>25</v>
      </c>
      <c r="K39" s="5"/>
      <c r="L39" s="1"/>
      <c r="M39" s="3"/>
      <c r="N39" s="2"/>
      <c r="O39" s="2"/>
      <c r="P39" s="1"/>
      <c r="Q39" s="3"/>
      <c r="R39" s="4"/>
      <c r="S39" s="2"/>
      <c r="T39" s="1"/>
      <c r="U39" s="1"/>
      <c r="V39" s="1"/>
    </row>
    <row r="40" spans="1:22" ht="12.75" thickBot="1">
      <c r="A40" s="42">
        <v>9</v>
      </c>
      <c r="B40" s="27" t="str">
        <f>'seed 32'!B13</f>
        <v>Wout Burman</v>
      </c>
      <c r="C40" s="63">
        <v>1</v>
      </c>
      <c r="D40" s="1" t="s">
        <v>167</v>
      </c>
      <c r="E40" s="1"/>
      <c r="F40" s="2" t="s">
        <v>26</v>
      </c>
      <c r="G40" s="2" t="s">
        <v>0</v>
      </c>
      <c r="H40" s="6"/>
      <c r="I40" s="3"/>
      <c r="J40" s="2"/>
      <c r="K40" s="2"/>
      <c r="L40" s="1"/>
      <c r="M40" s="3"/>
      <c r="N40" s="2"/>
      <c r="O40" s="2"/>
      <c r="P40" s="1"/>
      <c r="Q40" s="3"/>
      <c r="R40" s="4"/>
      <c r="S40" s="2"/>
      <c r="T40" s="1"/>
      <c r="U40" s="1"/>
      <c r="V40" s="1"/>
    </row>
    <row r="41" spans="1:22" ht="12.75" thickBot="1">
      <c r="A41" s="9">
        <v>24</v>
      </c>
      <c r="B41" s="17">
        <f>'seed 32'!B28</f>
        <v>0</v>
      </c>
      <c r="C41" s="62">
        <v>2</v>
      </c>
      <c r="D41" s="73" t="s">
        <v>168</v>
      </c>
      <c r="E41" s="7" t="s">
        <v>98</v>
      </c>
      <c r="F41" s="15" t="str">
        <f>IF(C38=1,B38,(IF(C39=1,B39,)))</f>
        <v>Maarten Gielen</v>
      </c>
      <c r="G41" s="61">
        <v>2</v>
      </c>
      <c r="H41" s="1" t="s">
        <v>165</v>
      </c>
      <c r="I41" s="3"/>
      <c r="J41" s="2"/>
      <c r="K41" s="2"/>
      <c r="L41" s="1"/>
      <c r="M41" s="3"/>
      <c r="N41" s="2"/>
      <c r="O41" s="2"/>
      <c r="P41" s="1"/>
      <c r="Q41" s="3"/>
      <c r="R41" s="4"/>
      <c r="S41" s="2"/>
      <c r="T41" s="1"/>
      <c r="U41" s="1"/>
      <c r="V41" s="1"/>
    </row>
    <row r="42" spans="1:22" ht="12.75" thickBot="1">
      <c r="A42" s="10"/>
      <c r="B42" s="2" t="s">
        <v>134</v>
      </c>
      <c r="C42" s="12"/>
      <c r="D42" s="1"/>
      <c r="E42" s="8" t="s">
        <v>99</v>
      </c>
      <c r="F42" s="17" t="str">
        <f>IF(C40=1,B40,(IF(C41=1,B41,)))</f>
        <v>Wout Burman</v>
      </c>
      <c r="G42" s="62">
        <v>1</v>
      </c>
      <c r="H42" s="1" t="s">
        <v>166</v>
      </c>
      <c r="I42" s="3"/>
      <c r="J42" s="2"/>
      <c r="K42" s="2"/>
      <c r="L42" s="1" t="s">
        <v>165</v>
      </c>
      <c r="M42" s="3" t="s">
        <v>169</v>
      </c>
      <c r="N42" s="2"/>
      <c r="O42" s="2"/>
      <c r="P42" s="1"/>
      <c r="Q42" s="3"/>
      <c r="R42" s="4"/>
      <c r="S42" s="2"/>
      <c r="T42" s="1"/>
      <c r="U42" s="1"/>
      <c r="V42" s="1"/>
    </row>
    <row r="43" spans="1:22" ht="12.75" thickBot="1">
      <c r="A43" s="1"/>
      <c r="B43" s="2" t="s">
        <v>136</v>
      </c>
      <c r="C43" s="2" t="s">
        <v>0</v>
      </c>
      <c r="D43" s="1"/>
      <c r="E43" s="7" t="s">
        <v>138</v>
      </c>
      <c r="F43" s="27" t="str">
        <f>IF(C44=1,B44,(IF(C45=1,B45,)))</f>
        <v>Jonas Handekyn</v>
      </c>
      <c r="G43" s="63">
        <v>1</v>
      </c>
      <c r="H43" s="1" t="s">
        <v>167</v>
      </c>
      <c r="I43" s="3"/>
      <c r="J43" s="2"/>
      <c r="K43" s="2"/>
      <c r="L43" s="1" t="s">
        <v>166</v>
      </c>
      <c r="M43" s="3" t="s">
        <v>170</v>
      </c>
      <c r="N43" s="2"/>
      <c r="O43" s="2"/>
      <c r="P43" s="1"/>
      <c r="Q43" s="3"/>
      <c r="R43" s="4"/>
      <c r="S43" s="2"/>
      <c r="T43" s="1"/>
      <c r="U43" s="1"/>
      <c r="V43" s="1"/>
    </row>
    <row r="44" spans="1:22" ht="12.75" thickBot="1">
      <c r="A44" s="7">
        <v>1</v>
      </c>
      <c r="B44" s="50" t="str">
        <f>'seed 32'!B5</f>
        <v>Jonas Handekyn</v>
      </c>
      <c r="C44" s="61">
        <v>1</v>
      </c>
      <c r="D44" s="1" t="s">
        <v>165</v>
      </c>
      <c r="E44" s="9" t="s">
        <v>139</v>
      </c>
      <c r="F44" s="17" t="str">
        <f>IF(C46=1,B46,(IF(C47=1,B47,)))</f>
        <v>Andreas breda</v>
      </c>
      <c r="G44" s="62">
        <v>2</v>
      </c>
      <c r="H44" s="73" t="s">
        <v>168</v>
      </c>
      <c r="I44" s="3"/>
      <c r="J44" s="2"/>
      <c r="K44" s="2"/>
      <c r="L44" s="1" t="s">
        <v>167</v>
      </c>
      <c r="M44" s="3" t="s">
        <v>171</v>
      </c>
      <c r="N44" s="2"/>
      <c r="O44" s="2"/>
      <c r="P44" s="1"/>
      <c r="Q44" s="3"/>
      <c r="R44" s="4"/>
      <c r="S44" s="2"/>
      <c r="T44" s="1"/>
      <c r="U44" s="1"/>
      <c r="V44" s="1"/>
    </row>
    <row r="45" spans="1:22" ht="12">
      <c r="A45" s="42">
        <v>32</v>
      </c>
      <c r="B45" s="69">
        <f>'seed 32'!B36</f>
        <v>0</v>
      </c>
      <c r="C45" s="70">
        <v>2</v>
      </c>
      <c r="D45" s="1" t="s">
        <v>166</v>
      </c>
      <c r="E45" s="3"/>
      <c r="F45" s="4" t="s">
        <v>27</v>
      </c>
      <c r="G45" s="5"/>
      <c r="H45" s="6"/>
      <c r="I45" s="3"/>
      <c r="J45" s="2"/>
      <c r="K45" s="2"/>
      <c r="L45" s="73" t="s">
        <v>168</v>
      </c>
      <c r="M45" s="3" t="s">
        <v>186</v>
      </c>
      <c r="N45" s="2"/>
      <c r="O45" s="2"/>
      <c r="P45" s="1"/>
      <c r="Q45" s="3"/>
      <c r="R45" s="4"/>
      <c r="S45" s="2"/>
      <c r="T45" s="1"/>
      <c r="U45" s="1"/>
      <c r="V45" s="1"/>
    </row>
    <row r="46" spans="1:22" ht="12">
      <c r="A46" s="42">
        <v>16</v>
      </c>
      <c r="B46" s="27" t="str">
        <f>'seed 32'!B20</f>
        <v>Maxim De Buck</v>
      </c>
      <c r="C46" s="63">
        <v>2</v>
      </c>
      <c r="D46" s="1" t="s">
        <v>167</v>
      </c>
      <c r="E46" s="3"/>
      <c r="F46" s="4"/>
      <c r="G46" s="5"/>
      <c r="H46" s="6"/>
      <c r="I46" s="3"/>
      <c r="J46" s="2"/>
      <c r="K46" s="2"/>
      <c r="L46" s="1"/>
      <c r="M46" s="3"/>
      <c r="N46" s="2"/>
      <c r="O46" s="2"/>
      <c r="P46" s="1"/>
      <c r="Q46" s="3"/>
      <c r="R46" s="4"/>
      <c r="S46" s="2"/>
      <c r="T46" s="1"/>
      <c r="U46" s="1"/>
      <c r="V46" s="1"/>
    </row>
    <row r="47" spans="1:22" ht="12.75" thickBot="1">
      <c r="A47" s="9">
        <v>17</v>
      </c>
      <c r="B47" s="17" t="str">
        <f>'seed 32'!B21</f>
        <v>Andreas breda</v>
      </c>
      <c r="C47" s="62">
        <v>1</v>
      </c>
      <c r="D47" s="73" t="s">
        <v>168</v>
      </c>
      <c r="E47" s="3"/>
      <c r="F47" s="4"/>
      <c r="G47" s="5"/>
      <c r="H47" s="6"/>
      <c r="I47" s="3"/>
      <c r="J47" s="2"/>
      <c r="K47" s="2"/>
      <c r="L47" s="1"/>
      <c r="M47" s="3"/>
      <c r="N47" s="2"/>
      <c r="O47" s="2"/>
      <c r="P47" s="1"/>
      <c r="Q47" s="3"/>
      <c r="R47" s="4"/>
      <c r="S47" s="2"/>
      <c r="T47" s="1"/>
      <c r="U47" s="1"/>
      <c r="V47" s="1"/>
    </row>
    <row r="48" ht="12">
      <c r="B48" s="2" t="s">
        <v>137</v>
      </c>
    </row>
  </sheetData>
  <sheetProtection/>
  <printOptions/>
  <pageMargins left="1.05" right="0.51" top="0.3" bottom="0.19" header="0.22" footer="0.18"/>
  <pageSetup fitToHeight="1" fitToWidth="1" horizontalDpi="300" verticalDpi="300" orientation="landscape" paperSize="9" scale="7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E37"/>
  <sheetViews>
    <sheetView workbookViewId="0" topLeftCell="A1">
      <selection activeCell="C17" sqref="C17"/>
    </sheetView>
  </sheetViews>
  <sheetFormatPr defaultColWidth="11.57421875" defaultRowHeight="12.75"/>
  <cols>
    <col min="1" max="1" width="9.140625" style="0" customWidth="1"/>
    <col min="2" max="2" width="8.7109375" style="43" bestFit="1" customWidth="1"/>
    <col min="3" max="3" width="44.140625" style="0" customWidth="1"/>
    <col min="4" max="4" width="21.8515625" style="0" bestFit="1" customWidth="1"/>
    <col min="5" max="16384" width="11.421875" style="0" customWidth="1"/>
  </cols>
  <sheetData>
    <row r="1" spans="2:3" s="32" customFormat="1" ht="18">
      <c r="B1" s="31"/>
      <c r="C1" s="58" t="str">
        <f>'seed 32'!B1</f>
        <v>BK wave 2013</v>
      </c>
    </row>
    <row r="2" spans="2:3" s="32" customFormat="1" ht="18">
      <c r="B2" s="31"/>
      <c r="C2" s="58" t="str">
        <f>'seed 32'!B2</f>
        <v>26-27 oktober</v>
      </c>
    </row>
    <row r="3" spans="2:3" s="32" customFormat="1" ht="18">
      <c r="B3" s="31"/>
      <c r="C3" s="58" t="str">
        <f>'seed 32'!B3</f>
        <v>Wissant</v>
      </c>
    </row>
    <row r="4" spans="2:3" s="32" customFormat="1" ht="18">
      <c r="B4" s="31"/>
      <c r="C4" s="32" t="s">
        <v>150</v>
      </c>
    </row>
    <row r="5" spans="2:4" s="32" customFormat="1" ht="18.75" customHeight="1">
      <c r="B5" s="30" t="s">
        <v>105</v>
      </c>
      <c r="C5" s="30" t="s">
        <v>106</v>
      </c>
      <c r="D5" s="33" t="s">
        <v>113</v>
      </c>
    </row>
    <row r="6" spans="2:4" ht="18.75" customHeight="1">
      <c r="B6" s="30">
        <v>1</v>
      </c>
      <c r="C6" s="29" t="str">
        <f>IF(Single!S17=1,Single!R17,(IF(Single!S18=1,Single!R18,)))</f>
        <v>Jonas Handekyn</v>
      </c>
      <c r="D6" s="28"/>
    </row>
    <row r="7" spans="2:4" ht="18.75" customHeight="1">
      <c r="B7" s="30">
        <v>2</v>
      </c>
      <c r="C7" s="29" t="str">
        <f>IF(Single!S17=2,Single!R17,(IF(Single!S18=2,Single!R18,)))</f>
        <v>Nick De Wannemaeker</v>
      </c>
      <c r="D7" s="28"/>
    </row>
    <row r="8" spans="2:4" ht="18.75" customHeight="1">
      <c r="B8" s="30">
        <v>3</v>
      </c>
      <c r="C8" s="29" t="str">
        <f>IF(Single!S30=1,Single!R30,(IF(Single!S31=1,Single!R31,)))</f>
        <v>Xavier Royaux</v>
      </c>
      <c r="D8" s="45"/>
    </row>
    <row r="9" spans="2:4" ht="18.75" customHeight="1">
      <c r="B9" s="30">
        <v>4</v>
      </c>
      <c r="C9" s="29" t="str">
        <f>IF(Single!S30=2,Single!R30,(IF(Single!S31=2,Single!R31,)))</f>
        <v>Pascal Somers</v>
      </c>
      <c r="D9" s="45"/>
    </row>
    <row r="10" spans="2:4" ht="18.75" customHeight="1">
      <c r="B10" s="30">
        <v>5</v>
      </c>
      <c r="C10" s="29" t="str">
        <f>IF(Single!K11=2,Single!J11,(IF(Single!K12=2,Single!J12,)))</f>
        <v>Fabrice Devos</v>
      </c>
      <c r="D10" s="45"/>
    </row>
    <row r="11" spans="2:4" ht="18.75" customHeight="1">
      <c r="B11" s="30">
        <v>5</v>
      </c>
      <c r="C11" s="29" t="str">
        <f>IF(Single!K13=2,Single!J13,(IF(Single!K14=2,Single!J14,)))</f>
        <v>Nicolas Degry</v>
      </c>
      <c r="D11" s="45"/>
    </row>
    <row r="12" spans="2:4" ht="18.75" customHeight="1">
      <c r="B12" s="30">
        <v>5</v>
      </c>
      <c r="C12" s="29" t="str">
        <f>IF(Single!K35=2,Single!J35,(IF(Single!K36=2,Single!J36,)))</f>
        <v>Olivier Pas</v>
      </c>
      <c r="D12" s="45"/>
    </row>
    <row r="13" spans="2:4" ht="18.75" customHeight="1">
      <c r="B13" s="30">
        <v>5</v>
      </c>
      <c r="C13" s="29" t="str">
        <f>IF(Single!K37=2,Single!J37,(IF(Single!K38=2,Single!J38,)))</f>
        <v>Wout Burman</v>
      </c>
      <c r="D13" s="45"/>
    </row>
    <row r="14" spans="2:4" ht="18.75" customHeight="1">
      <c r="B14" s="30">
        <v>9</v>
      </c>
      <c r="C14" s="29" t="str">
        <f>IF(Single!G5=2,Single!F5,(IF(Single!G6=2,Single!F6,)))</f>
        <v>Annelies brak</v>
      </c>
      <c r="D14" s="45"/>
    </row>
    <row r="15" spans="2:4" ht="18.75" customHeight="1">
      <c r="B15" s="30">
        <v>9</v>
      </c>
      <c r="C15" s="29" t="str">
        <f>IF(Single!G7=2,Single!F7,(IF(Single!G8=2,Single!F8,)))</f>
        <v>Emiel Prové</v>
      </c>
      <c r="D15" s="45"/>
    </row>
    <row r="16" spans="2:4" ht="18.75" customHeight="1">
      <c r="B16" s="30">
        <v>9</v>
      </c>
      <c r="C16" s="29" t="str">
        <f>IF(Single!G17=2,Single!F17,(IF(Single!G18=2,Single!F18,)))</f>
        <v>Pieter De Jonghe</v>
      </c>
      <c r="D16" s="45"/>
    </row>
    <row r="17" spans="2:4" ht="18.75" customHeight="1">
      <c r="B17" s="30">
        <v>9</v>
      </c>
      <c r="C17" s="29" t="str">
        <f>IF(Single!G19=2,Single!F19,(IF(Single!G20=2,Single!F20,)))</f>
        <v>Roeland De Rycker</v>
      </c>
      <c r="D17" s="45"/>
    </row>
    <row r="18" spans="2:4" ht="18.75" customHeight="1">
      <c r="B18" s="30">
        <v>9</v>
      </c>
      <c r="C18" s="29" t="str">
        <f>IF(Single!G29=2,Single!F29,(IF(Single!G30=2,Single!F30,)))</f>
        <v>Tim flexsol</v>
      </c>
      <c r="D18" s="45"/>
    </row>
    <row r="19" spans="2:4" ht="18.75" customHeight="1">
      <c r="B19" s="30">
        <v>9</v>
      </c>
      <c r="C19" s="29" t="str">
        <f>IF(Single!G32=2,Single!F32,(IF(Single!G33=2,Single!F33,)))</f>
        <v>Jess van kemzeke</v>
      </c>
      <c r="D19" s="45"/>
    </row>
    <row r="20" spans="2:4" ht="18.75" customHeight="1">
      <c r="B20" s="30">
        <v>9</v>
      </c>
      <c r="C20" s="29" t="str">
        <f>IF(Single!G41=2,Single!F41,(IF(Single!G42=2,Single!F42,)))</f>
        <v>Maarten Gielen</v>
      </c>
      <c r="D20" s="45"/>
    </row>
    <row r="21" spans="2:4" ht="18.75" customHeight="1">
      <c r="B21" s="30">
        <v>9</v>
      </c>
      <c r="C21" s="29" t="str">
        <f>IF(Single!G43=2,Single!F43,(IF(Single!G44=2,Single!F44,)))</f>
        <v>Andreas breda</v>
      </c>
      <c r="D21" s="45"/>
    </row>
    <row r="22" spans="2:4" ht="18.75" customHeight="1">
      <c r="B22" s="30">
        <v>17</v>
      </c>
      <c r="C22" s="29">
        <f>IF(Single!C2=2,Single!B2,(IF(Single!C3=2,Single!B3,)))</f>
        <v>0</v>
      </c>
      <c r="D22" s="45"/>
    </row>
    <row r="23" spans="2:4" ht="18.75" customHeight="1">
      <c r="B23" s="30">
        <v>17</v>
      </c>
      <c r="C23" s="29">
        <f>IF(Single!C4=2,Single!B4,(IF(Single!C5=2,Single!B5,)))</f>
        <v>0</v>
      </c>
      <c r="D23" s="45"/>
    </row>
    <row r="24" spans="2:5" ht="18.75" customHeight="1">
      <c r="B24" s="30">
        <v>17</v>
      </c>
      <c r="C24" s="29">
        <f>IF(Single!C8=2,Single!B8,(IF(Single!C9=2,Single!B9,)))</f>
        <v>0</v>
      </c>
      <c r="D24" s="45"/>
      <c r="E24" s="1"/>
    </row>
    <row r="25" spans="2:5" ht="18.75" customHeight="1">
      <c r="B25" s="30">
        <v>17</v>
      </c>
      <c r="C25" s="29" t="str">
        <f>IF(Single!C11=2,Single!B11,(IF(Single!C10=2,Single!B10,)))</f>
        <v>Morgan van cleven</v>
      </c>
      <c r="D25" s="45"/>
      <c r="E25" s="84"/>
    </row>
    <row r="26" spans="2:5" ht="18.75" customHeight="1">
      <c r="B26" s="30">
        <v>17</v>
      </c>
      <c r="C26" s="29">
        <f>IF(Single!C14=2,Single!B14,(IF(Single!C15=2,Single!B15,)))</f>
        <v>0</v>
      </c>
      <c r="D26" s="71"/>
      <c r="E26" s="84"/>
    </row>
    <row r="27" spans="2:5" ht="18.75" customHeight="1">
      <c r="B27" s="30">
        <v>17</v>
      </c>
      <c r="C27" s="29">
        <f>IF(Single!C17=2,Single!B17,(IF(Single!C16=2,Single!B16,)))</f>
        <v>0</v>
      </c>
      <c r="D27" s="45"/>
      <c r="E27" s="84"/>
    </row>
    <row r="28" spans="2:5" ht="18.75" customHeight="1">
      <c r="B28" s="30">
        <v>17</v>
      </c>
      <c r="C28" s="29">
        <f>IF(Single!C20=2,Single!B20,(IF(Single!C21=2,Single!B21,)))</f>
        <v>0</v>
      </c>
      <c r="D28" s="45"/>
      <c r="E28" s="1"/>
    </row>
    <row r="29" spans="2:5" ht="18.75" customHeight="1">
      <c r="B29" s="30">
        <v>17</v>
      </c>
      <c r="C29" s="29" t="str">
        <f>IF(Single!C22=2,Single!B22,(IF(Single!C23=2,Single!B23,)))</f>
        <v>Michael Nies</v>
      </c>
      <c r="D29" s="45"/>
      <c r="E29" s="1"/>
    </row>
    <row r="30" spans="2:5" ht="18.75" customHeight="1">
      <c r="B30" s="30">
        <v>17</v>
      </c>
      <c r="C30" s="29">
        <f>IF(Single!C26=2,Single!B26,(IF(Single!C27=2,Single!B27,)))</f>
        <v>0</v>
      </c>
      <c r="D30" s="45"/>
      <c r="E30" s="1"/>
    </row>
    <row r="31" spans="2:4" ht="18.75" customHeight="1">
      <c r="B31" s="30">
        <v>17</v>
      </c>
      <c r="C31" s="29" t="str">
        <f>IF(Single!C28=2,Single!B28,(IF(Single!C29=2,Single!B29,)))</f>
        <v>Katrien smits</v>
      </c>
      <c r="D31" s="45"/>
    </row>
    <row r="32" spans="2:4" ht="18.75" customHeight="1">
      <c r="B32" s="30">
        <v>17</v>
      </c>
      <c r="C32" s="29">
        <f>IF(Single!C32=2,Single!B32,(IF(Single!C33=2,Single!B33,)))</f>
        <v>0</v>
      </c>
      <c r="D32" s="45"/>
    </row>
    <row r="33" spans="2:4" ht="18.75" customHeight="1">
      <c r="B33" s="30">
        <v>17</v>
      </c>
      <c r="C33" s="29" t="str">
        <f>IF(Single!C34=2,Single!B34,(IF(Single!C35=2,Single!B35,)))</f>
        <v>Michiel De Vogeleer</v>
      </c>
      <c r="D33" s="45"/>
    </row>
    <row r="34" spans="2:4" ht="18.75" customHeight="1">
      <c r="B34" s="30">
        <v>17</v>
      </c>
      <c r="C34" s="29">
        <f>IF(Single!C38=2,Single!B38,(IF(Single!C39=2,Single!B39,)))</f>
        <v>0</v>
      </c>
      <c r="D34" s="45"/>
    </row>
    <row r="35" spans="2:4" ht="18.75" customHeight="1">
      <c r="B35" s="30">
        <v>17</v>
      </c>
      <c r="C35" s="29">
        <f>IF(Single!C40=2,Single!B40,(IF(Single!C41=2,Single!B41,)))</f>
        <v>0</v>
      </c>
      <c r="D35" s="45"/>
    </row>
    <row r="36" spans="2:4" ht="18.75" customHeight="1">
      <c r="B36" s="30">
        <v>17</v>
      </c>
      <c r="C36" s="29">
        <f>IF(Single!C44=2,Single!B44,(IF(Single!C45=2,Single!B45,)))</f>
        <v>0</v>
      </c>
      <c r="D36" s="45"/>
    </row>
    <row r="37" spans="2:4" ht="21">
      <c r="B37" s="30">
        <v>17</v>
      </c>
      <c r="C37" s="29" t="str">
        <f>IF(Single!C46=2,Single!B46,(IF(Single!C47=2,Single!B47,)))</f>
        <v>Maxim De Buck</v>
      </c>
      <c r="D37" s="4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tabColor indexed="10"/>
    <pageSetUpPr fitToPage="1"/>
  </sheetPr>
  <dimension ref="A1:T45"/>
  <sheetViews>
    <sheetView zoomScale="90" zoomScaleNormal="90" workbookViewId="0" topLeftCell="A1">
      <selection activeCell="X38" sqref="X38"/>
    </sheetView>
  </sheetViews>
  <sheetFormatPr defaultColWidth="11.57421875" defaultRowHeight="12.75"/>
  <cols>
    <col min="1" max="1" width="6.421875" style="0" bestFit="1" customWidth="1"/>
    <col min="2" max="2" width="20.421875" style="0" bestFit="1" customWidth="1"/>
    <col min="3" max="3" width="4.00390625" style="0" bestFit="1" customWidth="1"/>
    <col min="4" max="4" width="2.7109375" style="0" customWidth="1"/>
    <col min="5" max="5" width="8.421875" style="0" bestFit="1" customWidth="1"/>
    <col min="6" max="6" width="22.7109375" style="0" bestFit="1" customWidth="1"/>
    <col min="7" max="7" width="4.00390625" style="37" bestFit="1" customWidth="1"/>
    <col min="8" max="8" width="2.7109375" style="0" customWidth="1"/>
    <col min="9" max="9" width="10.140625" style="0" customWidth="1"/>
    <col min="10" max="10" width="21.421875" style="0" bestFit="1" customWidth="1"/>
    <col min="11" max="11" width="5.00390625" style="0" bestFit="1" customWidth="1"/>
    <col min="12" max="12" width="2.7109375" style="0" customWidth="1"/>
    <col min="13" max="13" width="8.421875" style="0" bestFit="1" customWidth="1"/>
    <col min="14" max="14" width="21.421875" style="0" customWidth="1"/>
    <col min="15" max="15" width="4.00390625" style="0" bestFit="1" customWidth="1"/>
    <col min="16" max="16" width="2.7109375" style="0" customWidth="1"/>
    <col min="17" max="17" width="8.421875" style="0" bestFit="1" customWidth="1"/>
    <col min="18" max="18" width="24.421875" style="0" bestFit="1" customWidth="1"/>
    <col min="19" max="19" width="4.00390625" style="0" bestFit="1" customWidth="1"/>
    <col min="20" max="16384" width="11.421875" style="0" customWidth="1"/>
  </cols>
  <sheetData>
    <row r="1" spans="1:19" ht="15">
      <c r="A1" s="10"/>
      <c r="B1" s="11"/>
      <c r="C1" s="12"/>
      <c r="D1" s="1"/>
      <c r="E1" s="3"/>
      <c r="F1" s="4"/>
      <c r="G1" s="25"/>
      <c r="H1" s="6"/>
      <c r="I1" s="3"/>
      <c r="J1" s="2"/>
      <c r="K1" s="35" t="str">
        <f>'seed 32'!B1</f>
        <v>BK wave 2013</v>
      </c>
      <c r="L1" s="1"/>
      <c r="M1" s="3"/>
      <c r="N1" s="35"/>
      <c r="O1" s="2"/>
      <c r="P1" s="1"/>
      <c r="Q1" s="3"/>
      <c r="R1" s="4"/>
      <c r="S1" s="2"/>
    </row>
    <row r="2" spans="1:19" ht="15">
      <c r="A2" s="1"/>
      <c r="B2" s="2"/>
      <c r="C2" s="2"/>
      <c r="D2" s="1"/>
      <c r="E2" s="3"/>
      <c r="F2" s="4"/>
      <c r="G2" s="25"/>
      <c r="H2" s="6"/>
      <c r="I2" s="3"/>
      <c r="J2" s="2"/>
      <c r="K2" s="36" t="str">
        <f>'seed 32'!B2</f>
        <v>26-27 oktober</v>
      </c>
      <c r="L2" s="1"/>
      <c r="M2" s="3"/>
      <c r="N2" s="36"/>
      <c r="O2" s="2"/>
      <c r="P2" s="1"/>
      <c r="Q2" s="3"/>
      <c r="R2" s="4"/>
      <c r="S2" s="2"/>
    </row>
    <row r="3" spans="1:19" ht="15.75" thickBot="1">
      <c r="A3" s="1"/>
      <c r="B3" s="2" t="s">
        <v>28</v>
      </c>
      <c r="C3" s="2"/>
      <c r="D3" s="1"/>
      <c r="E3" s="3"/>
      <c r="F3" s="4" t="s">
        <v>29</v>
      </c>
      <c r="G3" s="25" t="s">
        <v>0</v>
      </c>
      <c r="H3" s="6"/>
      <c r="I3" s="3"/>
      <c r="J3" s="2"/>
      <c r="K3" s="36" t="str">
        <f>'seed 32'!B3</f>
        <v>Wissant</v>
      </c>
      <c r="L3" s="1"/>
      <c r="M3" s="3"/>
      <c r="N3" s="36"/>
      <c r="O3" s="2"/>
      <c r="P3" s="1"/>
      <c r="Q3" s="5"/>
      <c r="R3" s="4"/>
      <c r="S3" s="2"/>
    </row>
    <row r="4" spans="1:19" ht="15">
      <c r="A4" s="39"/>
      <c r="B4" s="15">
        <f>IF(Single!C2=2,Single!B2,(IF(Single!C3=2,Single!B3,)))</f>
        <v>0</v>
      </c>
      <c r="C4" s="61"/>
      <c r="D4" s="1" t="s">
        <v>165</v>
      </c>
      <c r="E4" s="13" t="s">
        <v>187</v>
      </c>
      <c r="F4" s="15" t="str">
        <f>IF(Single!G43=2,Single!F43,(IF(Single!G44=2,Single!F44,)))</f>
        <v>Andreas breda</v>
      </c>
      <c r="G4" s="61">
        <v>1</v>
      </c>
      <c r="H4" s="1" t="s">
        <v>165</v>
      </c>
      <c r="I4" s="3"/>
      <c r="J4" s="2"/>
      <c r="K4" s="2"/>
      <c r="L4" s="1"/>
      <c r="M4" s="3"/>
      <c r="N4" s="36"/>
      <c r="O4" s="2"/>
      <c r="P4" s="1"/>
      <c r="Q4" s="3"/>
      <c r="R4" s="4"/>
      <c r="S4" s="2"/>
    </row>
    <row r="5" spans="1:19" ht="12.75" thickBot="1">
      <c r="A5" s="41"/>
      <c r="B5" s="26">
        <f>IF(Single!C4=2,Single!B4,(IF(Single!C5=2,Single!B5,)))</f>
        <v>0</v>
      </c>
      <c r="C5" s="62"/>
      <c r="D5" s="74" t="s">
        <v>166</v>
      </c>
      <c r="E5" s="14" t="s">
        <v>30</v>
      </c>
      <c r="F5" s="26">
        <f>IF(C4=1,B4,(IF(C5=1,B5,)))</f>
        <v>0</v>
      </c>
      <c r="G5" s="62">
        <v>2</v>
      </c>
      <c r="H5" s="1" t="s">
        <v>166</v>
      </c>
      <c r="I5" s="3"/>
      <c r="J5" s="2"/>
      <c r="K5" s="2"/>
      <c r="L5" s="1"/>
      <c r="M5" s="3"/>
      <c r="N5" s="2"/>
      <c r="O5" s="2"/>
      <c r="P5" s="1"/>
      <c r="Q5" s="3"/>
      <c r="R5" s="4"/>
      <c r="S5" s="2"/>
    </row>
    <row r="6" spans="1:19" ht="12.75" thickBot="1">
      <c r="A6" s="39"/>
      <c r="B6" s="15">
        <f>IF(Single!C8=2,Single!B8,(IF(Single!C9=2,Single!B9,)))</f>
        <v>0</v>
      </c>
      <c r="C6" s="63"/>
      <c r="D6" s="1" t="s">
        <v>167</v>
      </c>
      <c r="E6" s="13" t="s">
        <v>31</v>
      </c>
      <c r="F6" s="15" t="str">
        <f>IF(Single!G41=2,Single!F41,(IF(Single!G42=2,Single!F42,)))</f>
        <v>Maarten Gielen</v>
      </c>
      <c r="G6" s="63">
        <v>1</v>
      </c>
      <c r="H6" s="1" t="s">
        <v>167</v>
      </c>
      <c r="I6" s="3"/>
      <c r="J6" s="2" t="s">
        <v>32</v>
      </c>
      <c r="K6" s="2" t="s">
        <v>0</v>
      </c>
      <c r="L6" s="1"/>
      <c r="M6" s="3"/>
      <c r="N6" s="2" t="s">
        <v>33</v>
      </c>
      <c r="O6" s="2" t="s">
        <v>0</v>
      </c>
      <c r="P6" s="1"/>
      <c r="Q6" s="3"/>
      <c r="R6" s="4"/>
      <c r="S6" s="2"/>
    </row>
    <row r="7" spans="1:19" ht="12.75" thickBot="1">
      <c r="A7" s="40"/>
      <c r="B7" s="17" t="str">
        <f>IF(Single!C10=2,Single!B10,(IF(Single!C11=2,Single!B11,)))</f>
        <v>Morgan van cleven</v>
      </c>
      <c r="C7" s="62">
        <v>1</v>
      </c>
      <c r="D7" s="73" t="s">
        <v>168</v>
      </c>
      <c r="E7" s="14" t="s">
        <v>30</v>
      </c>
      <c r="F7" s="17" t="str">
        <f>IF(C6=1,B6,(IF(C7=1,B7,)))</f>
        <v>Morgan van cleven</v>
      </c>
      <c r="G7" s="62">
        <v>2</v>
      </c>
      <c r="H7" s="73" t="s">
        <v>168</v>
      </c>
      <c r="I7" s="13" t="s">
        <v>34</v>
      </c>
      <c r="J7" s="15" t="str">
        <f>IF(G4=1,F4,(IF(G5=1,F5,)))</f>
        <v>Andreas breda</v>
      </c>
      <c r="K7" s="61">
        <v>2</v>
      </c>
      <c r="L7" s="1" t="s">
        <v>165</v>
      </c>
      <c r="M7" s="13" t="s">
        <v>35</v>
      </c>
      <c r="N7" s="15" t="str">
        <f>IF(K7=1,J7,(IF(K8=1,J8,)))</f>
        <v>Maarten Gielen</v>
      </c>
      <c r="O7" s="61">
        <v>2</v>
      </c>
      <c r="P7" s="1" t="s">
        <v>165</v>
      </c>
      <c r="Q7" s="3"/>
      <c r="R7" s="4"/>
      <c r="S7" s="2"/>
    </row>
    <row r="8" spans="1:19" ht="12.75" thickBot="1">
      <c r="A8" s="1"/>
      <c r="B8" s="2" t="s">
        <v>36</v>
      </c>
      <c r="C8" s="2"/>
      <c r="D8" s="1"/>
      <c r="E8" s="3"/>
      <c r="F8" s="4" t="s">
        <v>37</v>
      </c>
      <c r="G8" s="25"/>
      <c r="H8" s="16"/>
      <c r="I8" s="14" t="s">
        <v>38</v>
      </c>
      <c r="J8" s="26" t="str">
        <f>IF(G6=1,F6,(IF(G7=1,F7,)))</f>
        <v>Maarten Gielen</v>
      </c>
      <c r="K8" s="62">
        <v>1</v>
      </c>
      <c r="L8" s="74" t="s">
        <v>166</v>
      </c>
      <c r="M8" s="14" t="s">
        <v>80</v>
      </c>
      <c r="N8" s="26" t="str">
        <f>IF(Single!K11=2,Single!J11,(IF(Single!K12=2,Single!J12,)))</f>
        <v>Fabrice Devos</v>
      </c>
      <c r="O8" s="62">
        <v>1</v>
      </c>
      <c r="P8" s="1" t="s">
        <v>166</v>
      </c>
      <c r="Q8" s="3"/>
      <c r="R8" s="4"/>
      <c r="S8" s="2"/>
    </row>
    <row r="9" spans="1:19" ht="12.75" thickBot="1">
      <c r="A9" s="1"/>
      <c r="B9" s="2" t="s">
        <v>40</v>
      </c>
      <c r="C9" s="2"/>
      <c r="D9" s="1"/>
      <c r="E9" s="3"/>
      <c r="F9" s="4" t="s">
        <v>41</v>
      </c>
      <c r="G9" s="25" t="s">
        <v>0</v>
      </c>
      <c r="H9" s="18"/>
      <c r="I9" s="13" t="s">
        <v>42</v>
      </c>
      <c r="J9" s="15" t="str">
        <f>IF(G10=1,F10,(IF(G11=1,F11,)))</f>
        <v>Jess van kemzeke</v>
      </c>
      <c r="K9" s="63">
        <v>2</v>
      </c>
      <c r="L9" s="1" t="s">
        <v>167</v>
      </c>
      <c r="M9" s="13" t="s">
        <v>43</v>
      </c>
      <c r="N9" s="15" t="str">
        <f>IF(K9=1,J9,(IF(K10=1,J10,)))</f>
        <v>Tim flexsol</v>
      </c>
      <c r="O9" s="63">
        <v>1</v>
      </c>
      <c r="P9" s="1" t="s">
        <v>167</v>
      </c>
      <c r="Q9" s="3"/>
      <c r="R9" s="4"/>
      <c r="S9" s="2"/>
    </row>
    <row r="10" spans="1:19" ht="12.75" thickBot="1">
      <c r="A10" s="7"/>
      <c r="B10" s="15">
        <f>IF(Single!C14=2,Single!B14,(IF(Single!C15=2,Single!B15,)))</f>
        <v>0</v>
      </c>
      <c r="C10" s="61"/>
      <c r="D10" s="1" t="s">
        <v>165</v>
      </c>
      <c r="E10" s="13" t="s">
        <v>44</v>
      </c>
      <c r="F10" s="15" t="str">
        <f>IF(Single!G31=2,Single!F31,(IF(Single!G32=2,Single!F32,)))</f>
        <v>Jess van kemzeke</v>
      </c>
      <c r="G10" s="61">
        <v>1</v>
      </c>
      <c r="H10" s="1" t="s">
        <v>165</v>
      </c>
      <c r="I10" s="14" t="s">
        <v>45</v>
      </c>
      <c r="J10" s="17" t="str">
        <f>IF(G12=1,F12,(IF(G13=1,F13,)))</f>
        <v>Tim flexsol</v>
      </c>
      <c r="K10" s="62">
        <v>1</v>
      </c>
      <c r="L10" s="73" t="s">
        <v>168</v>
      </c>
      <c r="M10" s="14" t="s">
        <v>73</v>
      </c>
      <c r="N10" s="17" t="str">
        <f>IF(Single!K13=2,Single!J13,(IF(Single!K14=2,Single!J14,)))</f>
        <v>Nicolas Degry</v>
      </c>
      <c r="O10" s="62">
        <v>2</v>
      </c>
      <c r="P10" s="73" t="s">
        <v>168</v>
      </c>
      <c r="Q10" s="3"/>
      <c r="R10" s="4"/>
      <c r="S10" s="2"/>
    </row>
    <row r="11" spans="1:19" ht="12.75" thickBot="1">
      <c r="A11" s="8"/>
      <c r="B11" s="26">
        <f>IF(Single!C16=2,Single!B16,(IF(Single!C17=2,Single!B17,)))</f>
        <v>0</v>
      </c>
      <c r="C11" s="62"/>
      <c r="D11" s="74" t="s">
        <v>166</v>
      </c>
      <c r="E11" s="14" t="s">
        <v>47</v>
      </c>
      <c r="F11" s="26">
        <f>IF(C10=1,B10,(IF(C11=1,B11,)))</f>
        <v>0</v>
      </c>
      <c r="G11" s="62">
        <v>2</v>
      </c>
      <c r="H11" s="1" t="s">
        <v>166</v>
      </c>
      <c r="I11" s="3"/>
      <c r="J11" s="2" t="s">
        <v>48</v>
      </c>
      <c r="K11" s="2"/>
      <c r="L11" s="1"/>
      <c r="M11" s="3"/>
      <c r="N11" s="2" t="s">
        <v>49</v>
      </c>
      <c r="O11" s="2"/>
      <c r="P11" s="19"/>
      <c r="Q11" s="3"/>
      <c r="R11" s="4"/>
      <c r="S11" s="2"/>
    </row>
    <row r="12" spans="1:19" ht="12.75" thickBot="1">
      <c r="A12" s="7"/>
      <c r="B12" s="15">
        <f>IF(Single!C20=2,Single!B20,(IF(Single!C21=2,Single!B21,)))</f>
        <v>0</v>
      </c>
      <c r="C12" s="63"/>
      <c r="D12" s="1" t="s">
        <v>167</v>
      </c>
      <c r="E12" s="13" t="s">
        <v>50</v>
      </c>
      <c r="F12" s="15" t="str">
        <f>IF(Single!G29=2,Single!F29,(IF(Single!G30=2,Single!F30,)))</f>
        <v>Tim flexsol</v>
      </c>
      <c r="G12" s="63">
        <v>1</v>
      </c>
      <c r="H12" s="1" t="s">
        <v>167</v>
      </c>
      <c r="I12" s="3"/>
      <c r="J12" s="2"/>
      <c r="K12" s="2"/>
      <c r="L12" s="1"/>
      <c r="M12" s="3"/>
      <c r="N12" s="2"/>
      <c r="O12" s="2"/>
      <c r="P12" s="19"/>
      <c r="Q12" s="3"/>
      <c r="R12" s="4" t="s">
        <v>51</v>
      </c>
      <c r="S12" s="2" t="s">
        <v>0</v>
      </c>
    </row>
    <row r="13" spans="1:20" ht="12.75" thickBot="1">
      <c r="A13" s="9"/>
      <c r="B13" s="17" t="str">
        <f>IF(Single!C22=2,Single!B22,(IF(Single!C23=2,Single!B23,)))</f>
        <v>Michael Nies</v>
      </c>
      <c r="C13" s="62">
        <v>1</v>
      </c>
      <c r="D13" s="73" t="s">
        <v>168</v>
      </c>
      <c r="E13" s="14" t="s">
        <v>52</v>
      </c>
      <c r="F13" s="17" t="str">
        <f>IF(C12=1,B12,(IF(C13=1,B13,)))</f>
        <v>Michael Nies</v>
      </c>
      <c r="G13" s="62">
        <v>2</v>
      </c>
      <c r="H13" s="73" t="s">
        <v>168</v>
      </c>
      <c r="I13" s="3"/>
      <c r="J13" s="2"/>
      <c r="K13" s="2"/>
      <c r="L13" s="1"/>
      <c r="O13" s="2"/>
      <c r="P13" s="19"/>
      <c r="Q13" s="20" t="s">
        <v>53</v>
      </c>
      <c r="R13" s="15" t="str">
        <f>IF(O7=1,N7,(IF(O8=1,N8,)))</f>
        <v>Fabrice Devos</v>
      </c>
      <c r="S13" s="61">
        <v>1</v>
      </c>
      <c r="T13" s="1" t="s">
        <v>165</v>
      </c>
    </row>
    <row r="14" spans="1:20" ht="12.75" thickBot="1">
      <c r="A14" s="1"/>
      <c r="B14" s="2" t="s">
        <v>54</v>
      </c>
      <c r="C14" s="2"/>
      <c r="D14" s="1"/>
      <c r="E14" s="3"/>
      <c r="F14" s="4" t="s">
        <v>55</v>
      </c>
      <c r="G14" s="25"/>
      <c r="H14" s="6"/>
      <c r="I14" s="3"/>
      <c r="J14" s="2"/>
      <c r="K14" s="2"/>
      <c r="L14" s="1"/>
      <c r="M14" s="21"/>
      <c r="N14" s="2"/>
      <c r="O14" s="2"/>
      <c r="P14" s="22"/>
      <c r="Q14" s="23" t="s">
        <v>56</v>
      </c>
      <c r="R14" s="26" t="str">
        <f>IF(O9=1,N9,(IF(O10=1,N10,)))</f>
        <v>Tim flexsol</v>
      </c>
      <c r="S14" s="62">
        <v>2</v>
      </c>
      <c r="T14" s="1" t="s">
        <v>166</v>
      </c>
    </row>
    <row r="15" spans="1:20" ht="12.75" thickBot="1">
      <c r="A15" s="1"/>
      <c r="B15" s="2" t="s">
        <v>57</v>
      </c>
      <c r="C15" s="2"/>
      <c r="D15" s="1"/>
      <c r="E15" s="3"/>
      <c r="F15" s="4" t="s">
        <v>58</v>
      </c>
      <c r="G15" s="25" t="s">
        <v>0</v>
      </c>
      <c r="H15" s="6"/>
      <c r="I15" s="3"/>
      <c r="J15" s="2"/>
      <c r="K15" s="2"/>
      <c r="L15" s="1"/>
      <c r="M15" s="11"/>
      <c r="N15" s="2"/>
      <c r="O15" s="2"/>
      <c r="P15" s="19"/>
      <c r="Q15" s="20" t="s">
        <v>59</v>
      </c>
      <c r="R15" s="15" t="str">
        <f>IF(O19=1,N19,(IF(O20=1,N20,)))</f>
        <v>Olivier Pas</v>
      </c>
      <c r="S15" s="63">
        <v>2</v>
      </c>
      <c r="T15" s="1" t="s">
        <v>167</v>
      </c>
    </row>
    <row r="16" spans="1:20" ht="12.75" thickBot="1">
      <c r="A16" s="7"/>
      <c r="B16" s="15">
        <f>IF(Single!C26=2,Single!B26,(IF(Single!C27=2,Single!B27,)))</f>
        <v>0</v>
      </c>
      <c r="C16" s="61"/>
      <c r="D16" s="1" t="s">
        <v>165</v>
      </c>
      <c r="E16" s="13" t="s">
        <v>60</v>
      </c>
      <c r="F16" s="15" t="str">
        <f>IF(Single!G19=2,Single!F19,(IF(Single!G20=2,Single!F20,)))</f>
        <v>Roeland De Rycker</v>
      </c>
      <c r="G16" s="61">
        <v>1</v>
      </c>
      <c r="H16" s="1" t="s">
        <v>165</v>
      </c>
      <c r="I16" s="3"/>
      <c r="J16" s="2"/>
      <c r="K16" s="2"/>
      <c r="L16" s="1"/>
      <c r="M16" s="3"/>
      <c r="N16" s="2"/>
      <c r="O16" s="2"/>
      <c r="P16" s="19"/>
      <c r="Q16" s="23" t="s">
        <v>61</v>
      </c>
      <c r="R16" s="17" t="str">
        <f>IF(O21=1,N21,(IF(O22=1,N22,)))</f>
        <v>Wout Burman</v>
      </c>
      <c r="S16" s="62">
        <v>1</v>
      </c>
      <c r="T16" s="73" t="s">
        <v>168</v>
      </c>
    </row>
    <row r="17" spans="1:19" ht="12.75" thickBot="1">
      <c r="A17" s="8"/>
      <c r="B17" s="26" t="str">
        <f>IF(Single!C28=2,Single!B28,(IF(Single!C29=2,Single!B29,)))</f>
        <v>Katrien smits</v>
      </c>
      <c r="C17" s="62">
        <v>1</v>
      </c>
      <c r="D17" s="74" t="s">
        <v>166</v>
      </c>
      <c r="E17" s="14" t="s">
        <v>62</v>
      </c>
      <c r="F17" s="26" t="str">
        <f>IF(C16=1,B16,(IF(C17=1,B17,)))</f>
        <v>Katrien smits</v>
      </c>
      <c r="G17" s="62">
        <v>2</v>
      </c>
      <c r="H17" s="1" t="s">
        <v>166</v>
      </c>
      <c r="I17" s="3"/>
      <c r="J17" s="2"/>
      <c r="K17" s="2"/>
      <c r="L17" s="1"/>
      <c r="M17" s="3"/>
      <c r="N17" s="2"/>
      <c r="O17" s="2"/>
      <c r="P17" s="19"/>
      <c r="Q17" s="3"/>
      <c r="R17" s="24" t="s">
        <v>63</v>
      </c>
      <c r="S17" s="2"/>
    </row>
    <row r="18" spans="1:19" ht="12.75" thickBot="1">
      <c r="A18" s="7"/>
      <c r="B18" s="15">
        <f>IF(Single!C32=2,Single!B32,(IF(Single!C33=2,Single!B33,)))</f>
        <v>0</v>
      </c>
      <c r="C18" s="63"/>
      <c r="D18" s="1" t="s">
        <v>167</v>
      </c>
      <c r="E18" s="13" t="s">
        <v>64</v>
      </c>
      <c r="F18" s="15" t="str">
        <f>IF(Single!G17=2,Single!F17,(IF(Single!G18=2,Single!F18,)))</f>
        <v>Pieter De Jonghe</v>
      </c>
      <c r="G18" s="63">
        <v>2</v>
      </c>
      <c r="H18" s="1" t="s">
        <v>167</v>
      </c>
      <c r="I18" s="3"/>
      <c r="J18" s="2" t="s">
        <v>65</v>
      </c>
      <c r="K18" s="2" t="s">
        <v>0</v>
      </c>
      <c r="L18" s="1"/>
      <c r="M18" s="3"/>
      <c r="N18" s="2" t="s">
        <v>66</v>
      </c>
      <c r="O18" s="2" t="s">
        <v>0</v>
      </c>
      <c r="P18" s="19"/>
      <c r="Q18" s="3"/>
      <c r="R18" s="24" t="s">
        <v>140</v>
      </c>
      <c r="S18" s="2"/>
    </row>
    <row r="19" spans="1:20" ht="12.75" thickBot="1">
      <c r="A19" s="9"/>
      <c r="B19" s="17" t="str">
        <f>IF(Single!C34=2,Single!B34,(IF(Single!C35=2,Single!B35,)))</f>
        <v>Michiel De Vogeleer</v>
      </c>
      <c r="C19" s="62">
        <v>1</v>
      </c>
      <c r="D19" s="73" t="s">
        <v>168</v>
      </c>
      <c r="E19" s="14" t="s">
        <v>67</v>
      </c>
      <c r="F19" s="17" t="str">
        <f>IF(C18=1,B18,(IF(C19=1,B19,)))</f>
        <v>Michiel De Vogeleer</v>
      </c>
      <c r="G19" s="62">
        <v>1</v>
      </c>
      <c r="H19" s="73" t="s">
        <v>168</v>
      </c>
      <c r="I19" s="13" t="s">
        <v>68</v>
      </c>
      <c r="J19" s="15" t="str">
        <f>IF(G16=1,F16,(IF(G17=1,F17,)))</f>
        <v>Roeland De Rycker</v>
      </c>
      <c r="K19" s="61">
        <v>2</v>
      </c>
      <c r="L19" s="1" t="s">
        <v>165</v>
      </c>
      <c r="M19" s="13" t="s">
        <v>69</v>
      </c>
      <c r="N19" s="15" t="str">
        <f>IF(K19=1,J19,(IF(K20=1,J20,)))</f>
        <v>Michiel De Vogeleer</v>
      </c>
      <c r="O19" s="61">
        <v>2</v>
      </c>
      <c r="P19" s="1" t="s">
        <v>165</v>
      </c>
      <c r="Q19" s="13" t="s">
        <v>70</v>
      </c>
      <c r="R19" s="15" t="str">
        <f>IF(S13=1,R13,(IF(S14=1,R14,)))</f>
        <v>Fabrice Devos</v>
      </c>
      <c r="S19" s="66">
        <v>2</v>
      </c>
      <c r="T19" s="1" t="s">
        <v>165</v>
      </c>
    </row>
    <row r="20" spans="1:20" ht="12.75" thickBot="1">
      <c r="A20" s="1"/>
      <c r="B20" s="2" t="s">
        <v>188</v>
      </c>
      <c r="C20" s="2"/>
      <c r="D20" s="1"/>
      <c r="E20" s="3"/>
      <c r="F20" s="4" t="s">
        <v>71</v>
      </c>
      <c r="G20" s="25"/>
      <c r="H20" s="16"/>
      <c r="I20" s="14" t="s">
        <v>72</v>
      </c>
      <c r="J20" s="26" t="str">
        <f>IF(G18=1,F18,(IF(G19=1,F19,)))</f>
        <v>Michiel De Vogeleer</v>
      </c>
      <c r="K20" s="62">
        <v>1</v>
      </c>
      <c r="L20" s="74" t="s">
        <v>166</v>
      </c>
      <c r="M20" s="14" t="s">
        <v>46</v>
      </c>
      <c r="N20" s="26" t="str">
        <f>IF(Single!K35=2,Single!J35,(IF(Single!K36=2,Single!J36,)))</f>
        <v>Olivier Pas</v>
      </c>
      <c r="O20" s="62">
        <v>1</v>
      </c>
      <c r="P20" s="1" t="s">
        <v>166</v>
      </c>
      <c r="Q20" s="13" t="s">
        <v>77</v>
      </c>
      <c r="R20" s="15" t="str">
        <f>IF(S15=1,R15,(IF(S16=1,R16,)))</f>
        <v>Wout Burman</v>
      </c>
      <c r="S20" s="67">
        <v>1</v>
      </c>
      <c r="T20" s="1" t="s">
        <v>166</v>
      </c>
    </row>
    <row r="21" spans="1:19" ht="12.75" thickBot="1">
      <c r="A21" s="1"/>
      <c r="B21" s="2" t="s">
        <v>189</v>
      </c>
      <c r="C21" s="2"/>
      <c r="D21" s="1"/>
      <c r="E21" s="3"/>
      <c r="F21" s="4" t="s">
        <v>74</v>
      </c>
      <c r="G21" s="25" t="s">
        <v>0</v>
      </c>
      <c r="H21" s="18"/>
      <c r="I21" s="13" t="s">
        <v>75</v>
      </c>
      <c r="J21" s="15" t="str">
        <f>IF(G22=1,F22,(IF(G23=1,F23,)))</f>
        <v>Emiel Prové</v>
      </c>
      <c r="K21" s="63">
        <v>2</v>
      </c>
      <c r="L21" s="1" t="s">
        <v>167</v>
      </c>
      <c r="M21" s="13" t="s">
        <v>76</v>
      </c>
      <c r="N21" s="15" t="str">
        <f>IF(K21=1,J21,(IF(K22=1,J22,)))</f>
        <v>Maxim De Buck</v>
      </c>
      <c r="O21" s="63">
        <v>2</v>
      </c>
      <c r="P21" s="1" t="s">
        <v>167</v>
      </c>
      <c r="S21" t="s">
        <v>1</v>
      </c>
    </row>
    <row r="22" spans="1:18" ht="12.75" thickBot="1">
      <c r="A22" s="7"/>
      <c r="B22" s="15">
        <f>IF(Single!C38=2,Single!B38,(IF(Single!C39=2,Single!B39,)))</f>
        <v>0</v>
      </c>
      <c r="C22" s="61"/>
      <c r="D22" s="1" t="s">
        <v>165</v>
      </c>
      <c r="E22" s="13" t="s">
        <v>78</v>
      </c>
      <c r="F22" s="15" t="str">
        <f>IF(Single!G7=2,Single!F7,(IF(Single!G8=2,Single!F8,)))</f>
        <v>Emiel Prové</v>
      </c>
      <c r="G22" s="61">
        <v>1</v>
      </c>
      <c r="H22" s="1" t="s">
        <v>165</v>
      </c>
      <c r="I22" s="14" t="s">
        <v>79</v>
      </c>
      <c r="J22" s="17" t="str">
        <f>IF(G24=1,F24,(IF(G25=1,F25,)))</f>
        <v>Maxim De Buck</v>
      </c>
      <c r="K22" s="62">
        <v>1</v>
      </c>
      <c r="L22" s="73" t="s">
        <v>168</v>
      </c>
      <c r="M22" s="14" t="s">
        <v>39</v>
      </c>
      <c r="N22" s="17" t="str">
        <f>IF(Single!K37=2,Single!J37,(IF(Single!K38=2,Single!J38,)))</f>
        <v>Wout Burman</v>
      </c>
      <c r="O22" s="62">
        <v>1</v>
      </c>
      <c r="P22" s="73" t="s">
        <v>168</v>
      </c>
      <c r="R22" s="24" t="s">
        <v>87</v>
      </c>
    </row>
    <row r="23" spans="1:20" ht="12.75" thickBot="1">
      <c r="A23" s="8"/>
      <c r="B23" s="26">
        <f>IF(Single!C40=2,Single!B40,(IF(Single!C41=2,Single!B41,)))</f>
        <v>0</v>
      </c>
      <c r="C23" s="62"/>
      <c r="D23" s="74" t="s">
        <v>166</v>
      </c>
      <c r="E23" s="14" t="s">
        <v>81</v>
      </c>
      <c r="F23" s="26">
        <f>IF(C22=1,B22,(IF(C23=1,B23,)))</f>
        <v>0</v>
      </c>
      <c r="G23" s="62">
        <v>2</v>
      </c>
      <c r="H23" s="1" t="s">
        <v>166</v>
      </c>
      <c r="I23" s="3"/>
      <c r="J23" s="2" t="s">
        <v>82</v>
      </c>
      <c r="K23" s="2"/>
      <c r="L23" s="1"/>
      <c r="M23" s="3"/>
      <c r="N23" s="2" t="s">
        <v>83</v>
      </c>
      <c r="O23" s="2"/>
      <c r="P23" s="1"/>
      <c r="Q23" s="13" t="s">
        <v>141</v>
      </c>
      <c r="R23" s="15" t="str">
        <f>IF(S19=1,R19,(IF(S20=1,R20,)))</f>
        <v>Wout Burman</v>
      </c>
      <c r="S23" s="66">
        <v>1</v>
      </c>
      <c r="T23" s="1" t="s">
        <v>165</v>
      </c>
    </row>
    <row r="24" spans="1:20" ht="12.75" thickBot="1">
      <c r="A24" s="7"/>
      <c r="B24" s="15">
        <f>IF(Single!C44=2,Single!B44,(IF(Single!C45=2,Single!B45,)))</f>
        <v>0</v>
      </c>
      <c r="C24" s="63"/>
      <c r="D24" s="1" t="s">
        <v>167</v>
      </c>
      <c r="E24" s="13" t="s">
        <v>85</v>
      </c>
      <c r="F24" s="15" t="str">
        <f>IF(Single!G5=2,Single!F5,(IF(Single!G6=2,Single!F6,)))</f>
        <v>Annelies brak</v>
      </c>
      <c r="G24" s="63">
        <v>2</v>
      </c>
      <c r="H24" s="1" t="s">
        <v>167</v>
      </c>
      <c r="I24" s="3"/>
      <c r="J24" s="2"/>
      <c r="K24" s="2"/>
      <c r="L24" s="1"/>
      <c r="M24" s="3"/>
      <c r="N24" s="2"/>
      <c r="O24" s="2"/>
      <c r="P24" s="1"/>
      <c r="Q24" s="14" t="s">
        <v>142</v>
      </c>
      <c r="R24" s="17" t="str">
        <f>IF(Single!S30=2,Single!R30,(IF(Single!S31=2,Single!R31,)))</f>
        <v>Pascal Somers</v>
      </c>
      <c r="S24" s="67">
        <v>2</v>
      </c>
      <c r="T24" s="1" t="s">
        <v>166</v>
      </c>
    </row>
    <row r="25" spans="1:19" ht="12.75" thickBot="1">
      <c r="A25" s="9"/>
      <c r="B25" s="17" t="str">
        <f>IF(Single!C46=2,Single!B46,(IF(Single!C47=2,Single!B47,)))</f>
        <v>Maxim De Buck</v>
      </c>
      <c r="C25" s="62">
        <v>1</v>
      </c>
      <c r="D25" s="73" t="s">
        <v>168</v>
      </c>
      <c r="E25" s="14" t="s">
        <v>86</v>
      </c>
      <c r="F25" s="17" t="str">
        <f>IF(C24=1,B24,(IF(C25=1,B25,)))</f>
        <v>Maxim De Buck</v>
      </c>
      <c r="G25" s="62">
        <v>1</v>
      </c>
      <c r="H25" s="73" t="s">
        <v>168</v>
      </c>
      <c r="I25" s="3"/>
      <c r="J25" s="2"/>
      <c r="K25" s="2"/>
      <c r="L25" s="1"/>
      <c r="O25" s="2"/>
      <c r="P25" s="1"/>
      <c r="Q25" s="3"/>
      <c r="R25" s="24" t="s">
        <v>84</v>
      </c>
      <c r="S25" s="2" t="s">
        <v>1</v>
      </c>
    </row>
    <row r="26" spans="1:19" ht="12">
      <c r="A26" s="1"/>
      <c r="B26" s="2" t="s">
        <v>88</v>
      </c>
      <c r="C26" s="2"/>
      <c r="D26" s="1"/>
      <c r="E26" s="3"/>
      <c r="F26" s="4" t="s">
        <v>89</v>
      </c>
      <c r="G26" s="25"/>
      <c r="H26" s="6"/>
      <c r="I26" s="3"/>
      <c r="J26" s="2"/>
      <c r="K26" s="2"/>
      <c r="L26" s="1"/>
      <c r="M26" s="3"/>
      <c r="N26" s="2"/>
      <c r="O26" s="2"/>
      <c r="P26" s="1"/>
      <c r="Q26" s="3"/>
      <c r="R26" s="24"/>
      <c r="S26" s="2"/>
    </row>
    <row r="27" spans="1:19" ht="12.75" thickBot="1">
      <c r="A27" s="1" t="s">
        <v>1</v>
      </c>
      <c r="B27" s="2"/>
      <c r="C27" s="2"/>
      <c r="D27" s="1"/>
      <c r="E27" s="3"/>
      <c r="F27" s="4"/>
      <c r="G27" s="25"/>
      <c r="H27" s="6"/>
      <c r="I27" s="4"/>
      <c r="J27" s="5"/>
      <c r="K27" s="6"/>
      <c r="L27" s="1"/>
      <c r="M27" s="3"/>
      <c r="O27" s="2"/>
      <c r="P27" s="1"/>
      <c r="Q27" s="3"/>
      <c r="R27" s="24" t="s">
        <v>92</v>
      </c>
      <c r="S27" s="2"/>
    </row>
    <row r="28" spans="1:20" ht="12">
      <c r="A28" s="1"/>
      <c r="B28" s="2" t="s">
        <v>90</v>
      </c>
      <c r="C28" s="2"/>
      <c r="D28" s="1"/>
      <c r="E28" s="3"/>
      <c r="F28" s="4"/>
      <c r="G28" s="25"/>
      <c r="H28" s="56"/>
      <c r="I28" s="56"/>
      <c r="J28" s="57"/>
      <c r="K28" s="57"/>
      <c r="L28" s="56"/>
      <c r="M28" s="3"/>
      <c r="N28" s="2"/>
      <c r="O28" s="2"/>
      <c r="P28" s="1"/>
      <c r="Q28" s="13" t="s">
        <v>143</v>
      </c>
      <c r="R28" s="15" t="str">
        <f>IF(S23=1,R23,(IF(S24=1,R24,)))</f>
        <v>Wout Burman</v>
      </c>
      <c r="S28" s="66">
        <v>2</v>
      </c>
      <c r="T28" s="1" t="s">
        <v>165</v>
      </c>
    </row>
    <row r="29" spans="1:20" ht="12.75" thickBot="1">
      <c r="A29" s="1"/>
      <c r="B29" s="2" t="s">
        <v>91</v>
      </c>
      <c r="C29" s="2"/>
      <c r="D29" s="1"/>
      <c r="E29" s="3"/>
      <c r="F29" s="4"/>
      <c r="G29" s="25"/>
      <c r="H29" s="56"/>
      <c r="I29" s="56"/>
      <c r="J29" s="57"/>
      <c r="K29" s="57"/>
      <c r="L29" s="56"/>
      <c r="M29" s="3"/>
      <c r="N29" s="2"/>
      <c r="O29" s="2"/>
      <c r="P29" s="1"/>
      <c r="Q29" s="14" t="s">
        <v>104</v>
      </c>
      <c r="R29" s="17" t="str">
        <f>IF(Single!S30=1,Single!R30,(IF(Single!S31=1,Single!R31,)))</f>
        <v>Xavier Royaux</v>
      </c>
      <c r="S29" s="67">
        <v>1</v>
      </c>
      <c r="T29" s="1" t="s">
        <v>166</v>
      </c>
    </row>
    <row r="30" spans="1:19" ht="12">
      <c r="A30" s="1"/>
      <c r="B30" s="2"/>
      <c r="C30" s="2"/>
      <c r="D30" s="1"/>
      <c r="E30" s="3"/>
      <c r="F30" s="4"/>
      <c r="G30" s="25"/>
      <c r="H30" s="56"/>
      <c r="I30" s="56"/>
      <c r="J30" s="57"/>
      <c r="K30" s="57"/>
      <c r="L30" s="56"/>
      <c r="M30" s="3"/>
      <c r="N30" s="2"/>
      <c r="O30" s="2"/>
      <c r="P30" s="1"/>
      <c r="Q30" s="3"/>
      <c r="R30" s="24"/>
      <c r="S30" s="2"/>
    </row>
    <row r="31" spans="1:19" ht="12.75" thickBot="1">
      <c r="A31" s="1"/>
      <c r="B31" s="2"/>
      <c r="C31" s="2"/>
      <c r="D31" s="1"/>
      <c r="E31" s="3"/>
      <c r="F31" s="4"/>
      <c r="G31" s="25"/>
      <c r="H31" s="56"/>
      <c r="I31" s="56"/>
      <c r="J31" s="57"/>
      <c r="K31" s="57"/>
      <c r="L31" s="56"/>
      <c r="M31" s="3"/>
      <c r="N31" s="2"/>
      <c r="O31" s="2"/>
      <c r="P31" s="1"/>
      <c r="Q31" s="3"/>
      <c r="R31" s="24" t="s">
        <v>94</v>
      </c>
      <c r="S31" s="2"/>
    </row>
    <row r="32" spans="1:20" ht="12">
      <c r="A32" s="1"/>
      <c r="B32" s="2"/>
      <c r="C32" s="2"/>
      <c r="D32" s="1"/>
      <c r="E32" s="3"/>
      <c r="F32" s="4"/>
      <c r="G32" s="25"/>
      <c r="H32" s="56"/>
      <c r="I32" s="56"/>
      <c r="J32" s="57"/>
      <c r="K32" s="57"/>
      <c r="L32" s="56"/>
      <c r="M32" s="3"/>
      <c r="N32" s="2"/>
      <c r="O32" s="2"/>
      <c r="P32" s="1"/>
      <c r="Q32" s="13" t="s">
        <v>144</v>
      </c>
      <c r="R32" s="15" t="str">
        <f>IF(S28=1,R28,(IF(S29=1,R29,)))</f>
        <v>Xavier Royaux</v>
      </c>
      <c r="S32" s="66">
        <v>2</v>
      </c>
      <c r="T32" s="1" t="s">
        <v>165</v>
      </c>
    </row>
    <row r="33" spans="1:20" ht="12.75" thickBot="1">
      <c r="A33" s="1"/>
      <c r="B33" s="2"/>
      <c r="C33" s="2"/>
      <c r="D33" s="1"/>
      <c r="E33" s="3"/>
      <c r="F33" s="4"/>
      <c r="G33" s="25"/>
      <c r="H33" s="56"/>
      <c r="I33" s="56"/>
      <c r="J33" s="57"/>
      <c r="K33" s="57"/>
      <c r="L33" s="56"/>
      <c r="M33" s="3"/>
      <c r="N33" s="2"/>
      <c r="O33" s="2"/>
      <c r="P33" s="1"/>
      <c r="Q33" s="14" t="s">
        <v>93</v>
      </c>
      <c r="R33" s="17" t="str">
        <f>IF(Single!S17=2,Single!R17,(IF(Single!S18=2,Single!R18,)))</f>
        <v>Nick De Wannemaeker</v>
      </c>
      <c r="S33" s="67">
        <v>1</v>
      </c>
      <c r="T33" s="1" t="s">
        <v>166</v>
      </c>
    </row>
    <row r="34" spans="1:19" ht="12">
      <c r="A34" s="1"/>
      <c r="B34" s="2"/>
      <c r="C34" s="2"/>
      <c r="D34" s="1"/>
      <c r="E34" s="3"/>
      <c r="F34" s="4"/>
      <c r="G34" s="25"/>
      <c r="H34" s="56"/>
      <c r="I34" s="56"/>
      <c r="J34" s="57"/>
      <c r="K34" s="57"/>
      <c r="L34" s="56"/>
      <c r="M34" s="3"/>
      <c r="N34" s="2"/>
      <c r="O34" s="2"/>
      <c r="P34" s="1"/>
      <c r="Q34" s="3"/>
      <c r="R34" s="24"/>
      <c r="S34" s="2"/>
    </row>
    <row r="35" spans="1:19" ht="12.75" thickBot="1">
      <c r="A35" s="1"/>
      <c r="B35" s="2"/>
      <c r="C35" s="2"/>
      <c r="D35" s="1"/>
      <c r="E35" s="3"/>
      <c r="F35" s="4"/>
      <c r="G35" s="25"/>
      <c r="H35" s="56"/>
      <c r="I35" s="56"/>
      <c r="J35" s="57"/>
      <c r="K35" s="57"/>
      <c r="L35" s="56"/>
      <c r="M35" s="3"/>
      <c r="N35" s="2"/>
      <c r="O35" s="2"/>
      <c r="P35" s="1"/>
      <c r="Q35" s="3"/>
      <c r="R35" s="24" t="s">
        <v>97</v>
      </c>
      <c r="S35" s="2"/>
    </row>
    <row r="36" spans="1:20" ht="12">
      <c r="A36" s="1"/>
      <c r="B36" s="2"/>
      <c r="C36" s="2"/>
      <c r="D36" s="1"/>
      <c r="E36" s="3"/>
      <c r="F36" s="4"/>
      <c r="G36" s="25"/>
      <c r="H36" s="56"/>
      <c r="I36" s="56"/>
      <c r="J36" s="57"/>
      <c r="K36" s="57"/>
      <c r="L36" s="56"/>
      <c r="M36" s="3"/>
      <c r="N36" s="2"/>
      <c r="O36" s="2"/>
      <c r="P36" s="1"/>
      <c r="Q36" s="13" t="s">
        <v>95</v>
      </c>
      <c r="R36" s="15" t="str">
        <f>IF(S32=1,R32,(IF(S33=1,R33,)))</f>
        <v>Nick De Wannemaeker</v>
      </c>
      <c r="S36" s="64">
        <v>1</v>
      </c>
      <c r="T36" s="1" t="s">
        <v>165</v>
      </c>
    </row>
    <row r="37" spans="1:20" ht="12.75" thickBot="1">
      <c r="A37" s="1"/>
      <c r="B37" s="2"/>
      <c r="C37" s="2"/>
      <c r="D37" s="1"/>
      <c r="E37" s="3"/>
      <c r="F37" s="4"/>
      <c r="G37" s="25"/>
      <c r="H37" s="56"/>
      <c r="I37" s="56"/>
      <c r="J37" s="57"/>
      <c r="K37" s="57"/>
      <c r="L37" s="56"/>
      <c r="M37" s="3"/>
      <c r="N37" s="2"/>
      <c r="O37" s="2"/>
      <c r="P37" s="1"/>
      <c r="Q37" s="14" t="s">
        <v>96</v>
      </c>
      <c r="R37" s="17" t="str">
        <f>IF(Single!S17=1,Single!R17,(IF(Single!S18=1,Single!R18,)))</f>
        <v>Jonas Handekyn</v>
      </c>
      <c r="S37" s="65">
        <v>2</v>
      </c>
      <c r="T37" s="1" t="s">
        <v>166</v>
      </c>
    </row>
    <row r="38" spans="1:19" ht="12">
      <c r="A38" s="1"/>
      <c r="B38" s="2"/>
      <c r="C38" s="2"/>
      <c r="D38" s="1"/>
      <c r="E38" s="3"/>
      <c r="F38" s="4"/>
      <c r="G38" s="25"/>
      <c r="H38" s="56"/>
      <c r="I38" s="56"/>
      <c r="J38" s="57"/>
      <c r="K38" s="57"/>
      <c r="L38" s="56"/>
      <c r="M38" s="3"/>
      <c r="O38" s="2"/>
      <c r="P38" s="1"/>
      <c r="Q38" s="3"/>
      <c r="R38" s="24"/>
      <c r="S38" s="2" t="s">
        <v>0</v>
      </c>
    </row>
    <row r="39" spans="1:19" ht="12.75" thickBot="1">
      <c r="A39" s="1"/>
      <c r="B39" s="2"/>
      <c r="C39" s="2"/>
      <c r="D39" s="1"/>
      <c r="E39" s="3"/>
      <c r="F39" s="4"/>
      <c r="G39" s="25"/>
      <c r="H39" s="56"/>
      <c r="I39" s="56"/>
      <c r="J39" s="57"/>
      <c r="K39" s="57"/>
      <c r="L39" s="56"/>
      <c r="M39" s="3"/>
      <c r="N39" s="2"/>
      <c r="O39" s="2"/>
      <c r="P39" s="1"/>
      <c r="Q39" s="3"/>
      <c r="R39" s="24" t="s">
        <v>145</v>
      </c>
      <c r="S39" s="2"/>
    </row>
    <row r="40" spans="1:20" ht="12">
      <c r="A40" s="1"/>
      <c r="B40" s="2"/>
      <c r="C40" s="2"/>
      <c r="D40" s="1"/>
      <c r="E40" s="3"/>
      <c r="F40" s="4"/>
      <c r="G40" s="25"/>
      <c r="H40" s="56"/>
      <c r="I40" s="56"/>
      <c r="J40" s="57"/>
      <c r="K40" s="57"/>
      <c r="L40" s="56"/>
      <c r="M40" s="3"/>
      <c r="N40" s="25" t="s">
        <v>146</v>
      </c>
      <c r="O40" s="2"/>
      <c r="P40" s="1"/>
      <c r="Q40" s="97" t="s">
        <v>95</v>
      </c>
      <c r="R40" s="98" t="str">
        <f>R36</f>
        <v>Nick De Wannemaeker</v>
      </c>
      <c r="S40" s="99">
        <v>1</v>
      </c>
      <c r="T40" s="1" t="s">
        <v>165</v>
      </c>
    </row>
    <row r="41" spans="1:20" ht="12.75" thickBot="1">
      <c r="A41" s="1"/>
      <c r="B41" s="2"/>
      <c r="C41" s="2"/>
      <c r="D41" s="1"/>
      <c r="E41" s="3"/>
      <c r="F41" s="4"/>
      <c r="G41" s="25"/>
      <c r="H41" s="56"/>
      <c r="I41" s="56"/>
      <c r="J41" s="57"/>
      <c r="K41" s="57"/>
      <c r="L41" s="56"/>
      <c r="M41" s="3"/>
      <c r="N41" s="2"/>
      <c r="O41" s="2"/>
      <c r="P41" s="1"/>
      <c r="Q41" s="100" t="s">
        <v>96</v>
      </c>
      <c r="R41" s="101" t="str">
        <f>R37</f>
        <v>Jonas Handekyn</v>
      </c>
      <c r="S41" s="102">
        <v>2</v>
      </c>
      <c r="T41" s="1" t="s">
        <v>166</v>
      </c>
    </row>
    <row r="42" spans="1:19" ht="12">
      <c r="A42" s="1"/>
      <c r="B42" s="2"/>
      <c r="C42" s="2"/>
      <c r="D42" s="1"/>
      <c r="E42" s="3"/>
      <c r="F42" s="4"/>
      <c r="G42" s="25"/>
      <c r="H42" s="56"/>
      <c r="I42" s="56"/>
      <c r="J42" s="57"/>
      <c r="K42" s="57"/>
      <c r="L42" s="56"/>
      <c r="M42" s="3"/>
      <c r="N42" s="2"/>
      <c r="O42" s="2"/>
      <c r="P42" s="1"/>
      <c r="Q42" s="3"/>
      <c r="R42" s="4"/>
      <c r="S42" s="2"/>
    </row>
    <row r="43" spans="1:19" ht="12">
      <c r="A43" s="1"/>
      <c r="B43" s="2"/>
      <c r="C43" s="2"/>
      <c r="D43" s="1"/>
      <c r="E43" s="3"/>
      <c r="F43" s="4"/>
      <c r="G43" s="25"/>
      <c r="H43" s="6"/>
      <c r="I43" s="3"/>
      <c r="J43" s="2"/>
      <c r="K43" s="2"/>
      <c r="L43" s="1"/>
      <c r="M43" s="3"/>
      <c r="N43" s="2"/>
      <c r="O43" s="2"/>
      <c r="P43" s="1"/>
      <c r="Q43" s="3"/>
      <c r="R43" s="4"/>
      <c r="S43" s="2"/>
    </row>
    <row r="44" spans="7:12" ht="12">
      <c r="G44" s="25"/>
      <c r="H44" s="6"/>
      <c r="I44" s="3"/>
      <c r="J44" s="2"/>
      <c r="K44" s="2"/>
      <c r="L44" s="1"/>
    </row>
    <row r="45" spans="7:12" ht="12">
      <c r="G45" s="25"/>
      <c r="H45" s="6"/>
      <c r="I45" s="3"/>
      <c r="J45" s="2"/>
      <c r="K45" s="2"/>
      <c r="L45" s="1"/>
    </row>
  </sheetData>
  <sheetProtection/>
  <printOptions/>
  <pageMargins left="0.42" right="0.38" top="0.87" bottom="0.56" header="0.59" footer="0.4921259845"/>
  <pageSetup fitToHeight="1" fitToWidth="1" horizontalDpi="300" verticalDpi="300" orientation="landscape" paperSize="9" scale="7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">
    <tabColor indexed="10"/>
  </sheetPr>
  <dimension ref="B1:D38"/>
  <sheetViews>
    <sheetView workbookViewId="0" topLeftCell="A1">
      <selection activeCell="B22" sqref="B1:D38"/>
    </sheetView>
  </sheetViews>
  <sheetFormatPr defaultColWidth="11.57421875" defaultRowHeight="12.75"/>
  <cols>
    <col min="1" max="1" width="9.140625" style="0" customWidth="1"/>
    <col min="2" max="2" width="8.7109375" style="43" bestFit="1" customWidth="1"/>
    <col min="3" max="3" width="44.140625" style="0" customWidth="1"/>
    <col min="4" max="4" width="21.8515625" style="0" bestFit="1" customWidth="1"/>
    <col min="5" max="16384" width="11.421875" style="0" customWidth="1"/>
  </cols>
  <sheetData>
    <row r="1" spans="2:3" s="32" customFormat="1" ht="18">
      <c r="B1" s="31"/>
      <c r="C1" s="58" t="str">
        <f>'seed 32'!B1</f>
        <v>BK wave 2013</v>
      </c>
    </row>
    <row r="2" spans="2:3" s="32" customFormat="1" ht="18">
      <c r="B2" s="31"/>
      <c r="C2" s="58" t="str">
        <f>'seed 32'!B2</f>
        <v>26-27 oktober</v>
      </c>
    </row>
    <row r="3" spans="2:3" s="32" customFormat="1" ht="18">
      <c r="B3" s="31"/>
      <c r="C3" s="58" t="str">
        <f>'seed 32'!B3</f>
        <v>Wissant</v>
      </c>
    </row>
    <row r="4" spans="2:3" s="32" customFormat="1" ht="18">
      <c r="B4" s="31"/>
      <c r="C4" s="32" t="s">
        <v>151</v>
      </c>
    </row>
    <row r="5" spans="2:4" s="32" customFormat="1" ht="18.75" customHeight="1">
      <c r="B5" s="30" t="s">
        <v>105</v>
      </c>
      <c r="C5" s="30" t="s">
        <v>106</v>
      </c>
      <c r="D5" s="33" t="s">
        <v>113</v>
      </c>
    </row>
    <row r="6" spans="2:4" ht="18.75" customHeight="1">
      <c r="B6" s="30">
        <v>1</v>
      </c>
      <c r="C6" s="29" t="str">
        <f>IF(Double!S36=1,Double!R36,(IF(Double!S37=1,Double!R37,)))</f>
        <v>Nick De Wannemaeker</v>
      </c>
      <c r="D6" s="28"/>
    </row>
    <row r="7" spans="2:4" ht="18.75" customHeight="1">
      <c r="B7" s="30">
        <v>2</v>
      </c>
      <c r="C7" s="29" t="str">
        <f>IF(Double!S36=2,Double!R36,(IF(Double!S37=2,Double!R37,)))</f>
        <v>Jonas Handekyn</v>
      </c>
      <c r="D7" s="28"/>
    </row>
    <row r="8" spans="2:4" ht="18.75" customHeight="1">
      <c r="B8" s="30">
        <v>3</v>
      </c>
      <c r="C8" s="29" t="str">
        <f>IF(Double!S32=2,Double!R32,(IF(Double!S33=2,Double!R33,)))</f>
        <v>Xavier Royaux</v>
      </c>
      <c r="D8" s="45"/>
    </row>
    <row r="9" spans="2:4" ht="18.75" customHeight="1">
      <c r="B9" s="30">
        <v>4</v>
      </c>
      <c r="C9" s="29" t="str">
        <f>IF(Double!S28=2,Double!R28,(IF(Double!S29=2,Double!R29,)))</f>
        <v>Wout Burman</v>
      </c>
      <c r="D9" s="45"/>
    </row>
    <row r="10" spans="2:4" ht="18.75" customHeight="1">
      <c r="B10" s="30">
        <v>5</v>
      </c>
      <c r="C10" s="29" t="str">
        <f>IF(Double!S23=2,Double!R23,(IF(Double!S24=2,Double!R24,)))</f>
        <v>Pascal Somers</v>
      </c>
      <c r="D10" s="45"/>
    </row>
    <row r="11" spans="2:4" ht="18.75" customHeight="1">
      <c r="B11" s="30">
        <v>6</v>
      </c>
      <c r="C11" s="29" t="str">
        <f>IF(Double!S19=2,Double!R19,(IF(Double!S20=2,Double!R20,)))</f>
        <v>Fabrice Devos</v>
      </c>
      <c r="D11" s="45"/>
    </row>
    <row r="12" spans="2:4" ht="18.75" customHeight="1">
      <c r="B12" s="30">
        <v>7</v>
      </c>
      <c r="C12" s="29" t="str">
        <f>IF(Double!S13=2,Double!R13,(IF(Double!S14=2,Double!R14,)))</f>
        <v>Tim flexsol</v>
      </c>
      <c r="D12" s="45"/>
    </row>
    <row r="13" spans="2:4" ht="18.75" customHeight="1">
      <c r="B13" s="30">
        <v>7</v>
      </c>
      <c r="C13" s="29" t="str">
        <f>IF(Double!S15=2,Double!R15,(IF(Double!S16=2,Double!R16,)))</f>
        <v>Olivier Pas</v>
      </c>
      <c r="D13" s="45"/>
    </row>
    <row r="14" spans="2:4" ht="18.75" customHeight="1">
      <c r="B14" s="30">
        <v>9</v>
      </c>
      <c r="C14" s="29" t="str">
        <f>IF(Double!O7=2,Double!N7,(IF(Double!O8=2,Double!N8,)))</f>
        <v>Maarten Gielen</v>
      </c>
      <c r="D14" s="45"/>
    </row>
    <row r="15" spans="2:4" ht="18.75" customHeight="1">
      <c r="B15" s="30">
        <v>9</v>
      </c>
      <c r="C15" s="29" t="str">
        <f>IF(Double!O9=2,Double!N9,(IF(Double!O10=2,Double!N10,)))</f>
        <v>Nicolas Degry</v>
      </c>
      <c r="D15" s="45"/>
    </row>
    <row r="16" spans="2:4" ht="18.75" customHeight="1">
      <c r="B16" s="30">
        <v>9</v>
      </c>
      <c r="C16" s="29" t="str">
        <f>IF(Double!O19=2,Double!N19,(IF(Double!O20=2,Double!N20,)))</f>
        <v>Michiel De Vogeleer</v>
      </c>
      <c r="D16" s="45"/>
    </row>
    <row r="17" spans="2:4" ht="18.75" customHeight="1">
      <c r="B17" s="30">
        <v>9</v>
      </c>
      <c r="C17" s="29" t="str">
        <f>IF(Double!O21=2,Double!N21,(IF(Double!O22=2,Double!N22,)))</f>
        <v>Maxim De Buck</v>
      </c>
      <c r="D17" s="45"/>
    </row>
    <row r="18" spans="2:4" ht="18.75" customHeight="1">
      <c r="B18" s="30">
        <v>13</v>
      </c>
      <c r="C18" s="29" t="str">
        <f>IF(Double!K7=2,Double!J7,(IF(Double!K8=2,Double!J8,)))</f>
        <v>Andreas breda</v>
      </c>
      <c r="D18" s="45"/>
    </row>
    <row r="19" spans="2:4" ht="18.75" customHeight="1">
      <c r="B19" s="30">
        <v>13</v>
      </c>
      <c r="C19" s="29" t="str">
        <f>IF(Double!K9=2,Double!J9,(IF(Double!K10=2,Double!J10,)))</f>
        <v>Jess van kemzeke</v>
      </c>
      <c r="D19" s="45"/>
    </row>
    <row r="20" spans="2:4" ht="18.75" customHeight="1">
      <c r="B20" s="30">
        <v>13</v>
      </c>
      <c r="C20" s="29" t="str">
        <f>IF(Double!K19=2,Double!J19,(IF(Double!K20=2,Double!J20,)))</f>
        <v>Roeland De Rycker</v>
      </c>
      <c r="D20" s="45"/>
    </row>
    <row r="21" spans="2:4" ht="18.75" customHeight="1">
      <c r="B21" s="30">
        <v>13</v>
      </c>
      <c r="C21" s="29" t="str">
        <f>IF(Double!K21=2,Double!J21,(IF(Double!K22=2,Double!J22,)))</f>
        <v>Emiel Prové</v>
      </c>
      <c r="D21" s="45"/>
    </row>
    <row r="22" spans="2:4" ht="18.75" customHeight="1">
      <c r="B22" s="30">
        <v>17</v>
      </c>
      <c r="C22" s="29">
        <f>IF(Double!G4=2,Double!F4,(IF(Double!G5=2,Double!F5,)))</f>
        <v>0</v>
      </c>
      <c r="D22" s="45"/>
    </row>
    <row r="23" spans="2:4" ht="18.75" customHeight="1">
      <c r="B23" s="30">
        <v>17</v>
      </c>
      <c r="C23" s="29" t="str">
        <f>IF(Double!G6=2,Double!F6,(IF(Double!G7=2,Double!F7,)))</f>
        <v>Morgan van cleven</v>
      </c>
      <c r="D23" s="45"/>
    </row>
    <row r="24" spans="2:4" ht="18.75" customHeight="1">
      <c r="B24" s="30">
        <v>17</v>
      </c>
      <c r="C24" s="29">
        <f>IF(Double!G10=2,Double!F10,(IF(Double!G11=2,Double!F11,)))</f>
        <v>0</v>
      </c>
      <c r="D24" s="45"/>
    </row>
    <row r="25" spans="2:4" ht="18.75" customHeight="1">
      <c r="B25" s="30">
        <v>17</v>
      </c>
      <c r="C25" s="29" t="str">
        <f>IF(Double!G12=2,Double!F12,(IF(Double!G13=2,Double!F13,)))</f>
        <v>Michael Nies</v>
      </c>
      <c r="D25" s="45"/>
    </row>
    <row r="26" spans="2:4" ht="18.75" customHeight="1">
      <c r="B26" s="30">
        <v>17</v>
      </c>
      <c r="C26" s="29" t="str">
        <f>IF(Double!G16=2,Double!F16,(IF(Double!G17=2,Double!F17,)))</f>
        <v>Katrien smits</v>
      </c>
      <c r="D26" s="45"/>
    </row>
    <row r="27" spans="2:4" ht="18.75" customHeight="1">
      <c r="B27" s="30">
        <v>17</v>
      </c>
      <c r="C27" s="29" t="str">
        <f>IF(Double!G18=2,Double!F18,(IF(Double!G19=2,Double!F19,)))</f>
        <v>Pieter De Jonghe</v>
      </c>
      <c r="D27" s="45"/>
    </row>
    <row r="28" spans="2:4" ht="18.75" customHeight="1">
      <c r="B28" s="30">
        <v>17</v>
      </c>
      <c r="C28" s="29">
        <f>IF(Double!G22=2,Double!F22,(IF(Double!G23=2,Double!F23,)))</f>
        <v>0</v>
      </c>
      <c r="D28" s="45"/>
    </row>
    <row r="29" spans="2:4" ht="18.75" customHeight="1">
      <c r="B29" s="30">
        <v>17</v>
      </c>
      <c r="C29" s="29" t="str">
        <f>IF(Double!G24=2,Double!F24,(IF(Double!G25=2,Double!F25,)))</f>
        <v>Annelies brak</v>
      </c>
      <c r="D29" s="45"/>
    </row>
    <row r="30" spans="2:4" ht="18.75" customHeight="1">
      <c r="B30" s="30">
        <v>25</v>
      </c>
      <c r="C30" s="29">
        <f>IF(Double!C4=2,Double!B4,(IF(Double!C5=2,Double!B5,)))</f>
        <v>0</v>
      </c>
      <c r="D30" s="45"/>
    </row>
    <row r="31" spans="2:4" ht="18.75" customHeight="1">
      <c r="B31" s="30">
        <v>25</v>
      </c>
      <c r="C31" s="29">
        <f>IF(Double!C6=2,Double!B6,(IF(Double!C7=2,Double!B7,)))</f>
        <v>0</v>
      </c>
      <c r="D31" s="45"/>
    </row>
    <row r="32" spans="2:4" ht="18.75" customHeight="1">
      <c r="B32" s="30">
        <v>25</v>
      </c>
      <c r="C32" s="29">
        <f>IF(Double!C10=2,Double!B10,(IF(Double!C11=2,Double!B11,)))</f>
        <v>0</v>
      </c>
      <c r="D32" s="45"/>
    </row>
    <row r="33" spans="2:4" ht="18.75" customHeight="1">
      <c r="B33" s="30">
        <v>25</v>
      </c>
      <c r="C33" s="29">
        <f>IF(Double!C12=2,Double!B12,(IF(Double!C13=2,Double!B13,)))</f>
        <v>0</v>
      </c>
      <c r="D33" s="45"/>
    </row>
    <row r="34" spans="2:4" ht="18.75" customHeight="1">
      <c r="B34" s="30">
        <v>25</v>
      </c>
      <c r="C34" s="29">
        <f>IF(Double!C16=2,Double!B16,(IF(Double!C17=2,Double!B17,)))</f>
        <v>0</v>
      </c>
      <c r="D34" s="45"/>
    </row>
    <row r="35" spans="2:4" ht="18.75" customHeight="1">
      <c r="B35" s="30">
        <v>25</v>
      </c>
      <c r="C35" s="29">
        <f>IF(Double!C18=2,Double!B18,(IF(Double!C19=2,Double!B19,)))</f>
        <v>0</v>
      </c>
      <c r="D35" s="45"/>
    </row>
    <row r="36" spans="2:4" ht="18.75" customHeight="1">
      <c r="B36" s="30">
        <v>25</v>
      </c>
      <c r="C36" s="29">
        <f>IF(Double!C22=2,Double!B22,(IF(Double!C23=2,Double!B23,)))</f>
        <v>0</v>
      </c>
      <c r="D36" s="45"/>
    </row>
    <row r="37" spans="2:4" ht="21">
      <c r="B37" s="30">
        <v>25</v>
      </c>
      <c r="C37" s="29">
        <f>IF(Double!C24=2,Double!B24,(IF(Double!C25=2,Double!B25,)))</f>
        <v>0</v>
      </c>
      <c r="D37" s="45"/>
    </row>
    <row r="38" ht="21">
      <c r="C38" s="46" t="s">
        <v>1</v>
      </c>
    </row>
  </sheetData>
  <sheetProtection/>
  <printOptions/>
  <pageMargins left="0.47" right="0.45" top="0.57" bottom="0.69" header="0.4921259845" footer="0.492125984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39" sqref="F39"/>
    </sheetView>
  </sheetViews>
  <sheetFormatPr defaultColWidth="8.8515625" defaultRowHeight="12.75"/>
  <cols>
    <col min="1" max="1" width="6.8515625" style="0" customWidth="1"/>
    <col min="2" max="2" width="25.7109375" style="0" customWidth="1"/>
    <col min="3" max="3" width="14.00390625" style="0" customWidth="1"/>
    <col min="4" max="4" width="12.8515625" style="0" customWidth="1"/>
  </cols>
  <sheetData>
    <row r="1" spans="1:6" ht="34.5">
      <c r="A1" s="114" t="s">
        <v>184</v>
      </c>
      <c r="B1" s="114"/>
      <c r="C1" s="114"/>
      <c r="D1" s="114"/>
      <c r="E1" s="114"/>
      <c r="F1" s="114"/>
    </row>
    <row r="3" spans="1:5" ht="15">
      <c r="A3" s="75" t="s">
        <v>105</v>
      </c>
      <c r="B3" s="75" t="s">
        <v>172</v>
      </c>
      <c r="C3" s="77" t="s">
        <v>173</v>
      </c>
      <c r="D3" s="88" t="s">
        <v>174</v>
      </c>
      <c r="E3" s="88" t="s">
        <v>175</v>
      </c>
    </row>
    <row r="4" spans="1:6" ht="15">
      <c r="A4" s="104">
        <v>1</v>
      </c>
      <c r="B4" s="104" t="s">
        <v>153</v>
      </c>
      <c r="C4" s="105">
        <v>2067</v>
      </c>
      <c r="D4" s="105">
        <v>2067</v>
      </c>
      <c r="E4" s="106">
        <f aca="true" t="shared" si="0" ref="E4:E34">SUM(C4:D4)</f>
        <v>4134</v>
      </c>
      <c r="F4" s="106">
        <v>1</v>
      </c>
    </row>
    <row r="5" spans="1:6" ht="15">
      <c r="A5" s="107">
        <v>2</v>
      </c>
      <c r="B5" s="107" t="s">
        <v>154</v>
      </c>
      <c r="C5" s="108">
        <v>2001</v>
      </c>
      <c r="D5" s="108">
        <v>1935</v>
      </c>
      <c r="E5" s="109">
        <f t="shared" si="0"/>
        <v>3936</v>
      </c>
      <c r="F5" s="109">
        <v>2</v>
      </c>
    </row>
    <row r="6" spans="1:6" ht="15">
      <c r="A6" s="110">
        <v>3</v>
      </c>
      <c r="B6" s="110" t="s">
        <v>157</v>
      </c>
      <c r="C6" s="111">
        <v>1886</v>
      </c>
      <c r="D6" s="111">
        <v>2034</v>
      </c>
      <c r="E6" s="112">
        <f t="shared" si="0"/>
        <v>3920</v>
      </c>
      <c r="F6" s="112">
        <v>3</v>
      </c>
    </row>
    <row r="7" spans="1:6" ht="15">
      <c r="A7" s="76">
        <v>4</v>
      </c>
      <c r="B7" s="76" t="s">
        <v>176</v>
      </c>
      <c r="C7" s="85">
        <v>1968</v>
      </c>
      <c r="D7" s="85">
        <v>1886</v>
      </c>
      <c r="E7" s="103">
        <f t="shared" si="0"/>
        <v>3854</v>
      </c>
      <c r="F7" s="113"/>
    </row>
    <row r="8" spans="1:6" ht="15">
      <c r="A8" s="76">
        <v>5</v>
      </c>
      <c r="B8" s="76" t="s">
        <v>159</v>
      </c>
      <c r="C8" s="85">
        <v>1787</v>
      </c>
      <c r="D8" s="85">
        <v>1968</v>
      </c>
      <c r="E8" s="103">
        <f t="shared" si="0"/>
        <v>3755</v>
      </c>
      <c r="F8" s="113"/>
    </row>
    <row r="9" spans="1:6" ht="15">
      <c r="A9" s="76">
        <v>6</v>
      </c>
      <c r="B9" s="76" t="s">
        <v>164</v>
      </c>
      <c r="C9" s="85">
        <v>2034</v>
      </c>
      <c r="D9" s="85">
        <v>1655</v>
      </c>
      <c r="E9" s="103">
        <f t="shared" si="0"/>
        <v>3689</v>
      </c>
      <c r="F9" s="113"/>
    </row>
    <row r="10" spans="1:6" ht="15">
      <c r="A10" s="76">
        <v>7</v>
      </c>
      <c r="B10" s="76" t="s">
        <v>161</v>
      </c>
      <c r="C10" s="85">
        <v>1886</v>
      </c>
      <c r="D10" s="85">
        <v>1787</v>
      </c>
      <c r="E10" s="103">
        <f t="shared" si="0"/>
        <v>3673</v>
      </c>
      <c r="F10" s="113"/>
    </row>
    <row r="11" spans="1:6" ht="15">
      <c r="A11" s="86">
        <v>8</v>
      </c>
      <c r="B11" s="86" t="s">
        <v>158</v>
      </c>
      <c r="C11" s="85">
        <v>1787</v>
      </c>
      <c r="D11" s="85">
        <v>1787</v>
      </c>
      <c r="E11" s="103">
        <f t="shared" si="0"/>
        <v>3574</v>
      </c>
      <c r="F11" s="113"/>
    </row>
    <row r="12" spans="1:6" ht="15">
      <c r="A12" s="86">
        <v>9</v>
      </c>
      <c r="B12" s="86" t="s">
        <v>162</v>
      </c>
      <c r="C12" s="85">
        <v>1655</v>
      </c>
      <c r="D12" s="85">
        <v>1655</v>
      </c>
      <c r="E12" s="103">
        <f t="shared" si="0"/>
        <v>3310</v>
      </c>
      <c r="F12" s="113"/>
    </row>
    <row r="13" spans="1:6" ht="15">
      <c r="A13" s="104">
        <v>10</v>
      </c>
      <c r="B13" s="104" t="s">
        <v>160</v>
      </c>
      <c r="C13" s="105">
        <v>1655</v>
      </c>
      <c r="D13" s="105">
        <v>1457</v>
      </c>
      <c r="E13" s="106">
        <f t="shared" si="0"/>
        <v>3112</v>
      </c>
      <c r="F13" s="106">
        <v>1</v>
      </c>
    </row>
    <row r="14" spans="1:6" ht="15">
      <c r="A14" s="86">
        <v>11</v>
      </c>
      <c r="B14" s="86" t="s">
        <v>155</v>
      </c>
      <c r="C14" s="87">
        <v>2100</v>
      </c>
      <c r="D14" s="85">
        <v>0</v>
      </c>
      <c r="E14" s="103">
        <f t="shared" si="0"/>
        <v>2100</v>
      </c>
      <c r="F14" s="113"/>
    </row>
    <row r="15" spans="1:6" ht="15">
      <c r="A15" s="86">
        <v>11</v>
      </c>
      <c r="B15" s="86" t="s">
        <v>204</v>
      </c>
      <c r="C15" s="85">
        <v>0</v>
      </c>
      <c r="D15" s="87">
        <v>2100</v>
      </c>
      <c r="E15" s="103">
        <f t="shared" si="0"/>
        <v>2100</v>
      </c>
      <c r="F15" s="113"/>
    </row>
    <row r="16" spans="1:6" ht="15">
      <c r="A16" s="86">
        <v>13</v>
      </c>
      <c r="B16" s="86" t="s">
        <v>202</v>
      </c>
      <c r="C16" s="85">
        <v>0</v>
      </c>
      <c r="D16" s="85">
        <v>2001</v>
      </c>
      <c r="E16" s="103">
        <f t="shared" si="0"/>
        <v>2001</v>
      </c>
      <c r="F16" s="113"/>
    </row>
    <row r="17" spans="1:6" ht="15">
      <c r="A17" s="86">
        <v>14</v>
      </c>
      <c r="B17" s="86" t="s">
        <v>177</v>
      </c>
      <c r="C17" s="85">
        <v>1935</v>
      </c>
      <c r="D17" s="85">
        <v>0</v>
      </c>
      <c r="E17" s="103">
        <f t="shared" si="0"/>
        <v>1935</v>
      </c>
      <c r="F17" s="113"/>
    </row>
    <row r="18" spans="1:6" ht="15">
      <c r="A18" s="86">
        <v>15</v>
      </c>
      <c r="B18" s="86" t="s">
        <v>215</v>
      </c>
      <c r="C18" s="85">
        <v>0</v>
      </c>
      <c r="D18" s="85">
        <v>1886</v>
      </c>
      <c r="E18" s="103">
        <f t="shared" si="0"/>
        <v>1886</v>
      </c>
      <c r="F18" s="113"/>
    </row>
    <row r="19" spans="1:6" ht="15">
      <c r="A19" s="86">
        <v>16</v>
      </c>
      <c r="B19" s="86" t="s">
        <v>178</v>
      </c>
      <c r="C19" s="85">
        <v>1787</v>
      </c>
      <c r="D19" s="85">
        <v>0</v>
      </c>
      <c r="E19" s="103">
        <f t="shared" si="0"/>
        <v>1787</v>
      </c>
      <c r="F19" s="113"/>
    </row>
    <row r="20" spans="1:6" ht="15">
      <c r="A20" s="86">
        <v>16</v>
      </c>
      <c r="B20" s="86" t="s">
        <v>156</v>
      </c>
      <c r="C20" s="85">
        <v>1787</v>
      </c>
      <c r="D20" s="85">
        <v>0</v>
      </c>
      <c r="E20" s="103">
        <f t="shared" si="0"/>
        <v>1787</v>
      </c>
      <c r="F20" s="113"/>
    </row>
    <row r="21" spans="1:6" ht="15">
      <c r="A21" s="86">
        <v>16</v>
      </c>
      <c r="B21" s="86" t="s">
        <v>211</v>
      </c>
      <c r="C21" s="85">
        <v>0</v>
      </c>
      <c r="D21" s="85">
        <v>1787</v>
      </c>
      <c r="E21" s="103">
        <f t="shared" si="0"/>
        <v>1787</v>
      </c>
      <c r="F21" s="113"/>
    </row>
    <row r="22" spans="1:6" ht="15">
      <c r="A22" s="86">
        <v>16</v>
      </c>
      <c r="B22" s="86" t="s">
        <v>206</v>
      </c>
      <c r="C22" s="85">
        <v>0</v>
      </c>
      <c r="D22" s="85">
        <v>1787</v>
      </c>
      <c r="E22" s="103">
        <f t="shared" si="0"/>
        <v>1787</v>
      </c>
      <c r="F22" s="113"/>
    </row>
    <row r="23" spans="1:6" ht="15">
      <c r="A23" s="86">
        <v>20</v>
      </c>
      <c r="B23" s="86" t="s">
        <v>179</v>
      </c>
      <c r="C23" s="85">
        <v>1655</v>
      </c>
      <c r="D23" s="85">
        <v>0</v>
      </c>
      <c r="E23" s="103">
        <f t="shared" si="0"/>
        <v>1655</v>
      </c>
      <c r="F23" s="113"/>
    </row>
    <row r="24" spans="1:6" ht="15">
      <c r="A24" s="86">
        <v>20</v>
      </c>
      <c r="B24" s="86" t="s">
        <v>163</v>
      </c>
      <c r="C24" s="85">
        <v>1655</v>
      </c>
      <c r="D24" s="85">
        <v>0</v>
      </c>
      <c r="E24" s="103">
        <f t="shared" si="0"/>
        <v>1655</v>
      </c>
      <c r="F24" s="113"/>
    </row>
    <row r="25" spans="1:6" ht="15">
      <c r="A25" s="86">
        <v>20</v>
      </c>
      <c r="B25" s="86" t="s">
        <v>214</v>
      </c>
      <c r="C25" s="85">
        <v>0</v>
      </c>
      <c r="D25" s="85">
        <v>1655</v>
      </c>
      <c r="E25" s="103">
        <f t="shared" si="0"/>
        <v>1655</v>
      </c>
      <c r="F25" s="113"/>
    </row>
    <row r="26" spans="1:6" ht="15">
      <c r="A26" s="86">
        <v>20</v>
      </c>
      <c r="B26" s="86" t="s">
        <v>216</v>
      </c>
      <c r="C26" s="85">
        <v>0</v>
      </c>
      <c r="D26" s="85">
        <v>1655</v>
      </c>
      <c r="E26" s="103">
        <f t="shared" si="0"/>
        <v>1655</v>
      </c>
      <c r="F26" s="113"/>
    </row>
    <row r="27" spans="1:6" ht="15">
      <c r="A27" s="86">
        <v>24</v>
      </c>
      <c r="B27" s="86" t="s">
        <v>180</v>
      </c>
      <c r="C27" s="85">
        <v>1457</v>
      </c>
      <c r="D27" s="85">
        <v>0</v>
      </c>
      <c r="E27" s="103">
        <f t="shared" si="0"/>
        <v>1457</v>
      </c>
      <c r="F27" s="113"/>
    </row>
    <row r="28" spans="1:6" ht="15">
      <c r="A28" s="86">
        <v>24</v>
      </c>
      <c r="B28" s="86" t="s">
        <v>181</v>
      </c>
      <c r="C28" s="85">
        <v>1457</v>
      </c>
      <c r="D28" s="85">
        <v>0</v>
      </c>
      <c r="E28" s="103">
        <f t="shared" si="0"/>
        <v>1457</v>
      </c>
      <c r="F28" s="113"/>
    </row>
    <row r="29" spans="1:6" ht="15">
      <c r="A29" s="86">
        <v>24</v>
      </c>
      <c r="B29" s="86" t="s">
        <v>182</v>
      </c>
      <c r="C29" s="85">
        <v>1457</v>
      </c>
      <c r="D29" s="85">
        <v>0</v>
      </c>
      <c r="E29" s="103">
        <f t="shared" si="0"/>
        <v>1457</v>
      </c>
      <c r="F29" s="113"/>
    </row>
    <row r="30" spans="1:6" ht="15">
      <c r="A30" s="86">
        <v>24</v>
      </c>
      <c r="B30" s="86" t="s">
        <v>183</v>
      </c>
      <c r="C30" s="85">
        <v>1457</v>
      </c>
      <c r="D30" s="85">
        <v>0</v>
      </c>
      <c r="E30" s="103">
        <f t="shared" si="0"/>
        <v>1457</v>
      </c>
      <c r="F30" s="113"/>
    </row>
    <row r="31" spans="1:6" ht="15">
      <c r="A31" s="107">
        <v>24</v>
      </c>
      <c r="B31" s="107" t="s">
        <v>207</v>
      </c>
      <c r="C31" s="108">
        <v>0</v>
      </c>
      <c r="D31" s="108">
        <v>1457</v>
      </c>
      <c r="E31" s="109">
        <f t="shared" si="0"/>
        <v>1457</v>
      </c>
      <c r="F31" s="109">
        <v>3</v>
      </c>
    </row>
    <row r="32" spans="1:6" ht="15">
      <c r="A32" s="86">
        <v>24</v>
      </c>
      <c r="B32" s="86" t="s">
        <v>208</v>
      </c>
      <c r="C32" s="85">
        <v>0</v>
      </c>
      <c r="D32" s="85">
        <v>1457</v>
      </c>
      <c r="E32" s="103">
        <f t="shared" si="0"/>
        <v>1457</v>
      </c>
      <c r="F32" s="113"/>
    </row>
    <row r="33" spans="1:6" ht="15">
      <c r="A33" s="110">
        <v>24</v>
      </c>
      <c r="B33" s="110" t="s">
        <v>213</v>
      </c>
      <c r="C33" s="111">
        <v>0</v>
      </c>
      <c r="D33" s="111">
        <v>1457</v>
      </c>
      <c r="E33" s="112">
        <f t="shared" si="0"/>
        <v>1457</v>
      </c>
      <c r="F33" s="112">
        <v>2</v>
      </c>
    </row>
    <row r="34" spans="1:5" ht="15">
      <c r="A34" s="86">
        <v>24</v>
      </c>
      <c r="B34" s="86" t="s">
        <v>203</v>
      </c>
      <c r="C34" s="85">
        <v>0</v>
      </c>
      <c r="D34" s="85">
        <v>1457</v>
      </c>
      <c r="E34" s="103">
        <f t="shared" si="0"/>
        <v>1457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tchoa</dc:creator>
  <cp:keywords/>
  <dc:description/>
  <cp:lastModifiedBy>Stijn De Pauw</cp:lastModifiedBy>
  <cp:lastPrinted>2013-10-28T09:40:24Z</cp:lastPrinted>
  <dcterms:created xsi:type="dcterms:W3CDTF">2002-06-14T21:10:49Z</dcterms:created>
  <dcterms:modified xsi:type="dcterms:W3CDTF">2013-10-28T10:06:17Z</dcterms:modified>
  <cp:category/>
  <cp:version/>
  <cp:contentType/>
  <cp:contentStatus/>
</cp:coreProperties>
</file>